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525" activeTab="0"/>
  </bookViews>
  <sheets>
    <sheet name="2003" sheetId="1" r:id="rId1"/>
  </sheets>
  <definedNames>
    <definedName name="_xlnm.Print_Area" localSheetId="0">'2003'!$A$1:$O$57</definedName>
  </definedNames>
  <calcPr fullCalcOnLoad="1"/>
</workbook>
</file>

<file path=xl/sharedStrings.xml><?xml version="1.0" encoding="utf-8"?>
<sst xmlns="http://schemas.openxmlformats.org/spreadsheetml/2006/main" count="227" uniqueCount="177">
  <si>
    <t>CAPITAL TAX COLLECTION BUREAU</t>
  </si>
  <si>
    <t>W-2 EARNINGS (From attached W-2's)</t>
  </si>
  <si>
    <t>TOTAL TAXABLE EARNED INCOME (Add Lines 3 and 4)</t>
  </si>
  <si>
    <t>QUARTERLY PAYMENTS AND/OR LAST YEAR'S OVERPAYMENT CREDITED TO THIS YEAR</t>
  </si>
  <si>
    <t>INTEREST &amp; PENALTY (See Instructions)</t>
  </si>
  <si>
    <t xml:space="preserve">   OVERPAYMENT TO BE CREDITED TO NEXT YEAR'S TAX</t>
  </si>
  <si>
    <t xml:space="preserve">   OVERPAYMENT TO BE CREDITED TO SPOUSE'S BALANCE DUE FOR THIS FILING YEAR</t>
  </si>
  <si>
    <t>DAYTIME PHONE NUMBER</t>
  </si>
  <si>
    <t>HOME</t>
  </si>
  <si>
    <t>ADDRESS</t>
  </si>
  <si>
    <t>YOUR SIGNATURE</t>
  </si>
  <si>
    <t>DATE</t>
  </si>
  <si>
    <t>YOUR OCCUPATION</t>
  </si>
  <si>
    <t>X</t>
  </si>
  <si>
    <t>SPOUSE'S SIGNATURE (ONLY IF ALSO FILING ON THIS FORM)</t>
  </si>
  <si>
    <t xml:space="preserve">SPOUSE'S OCCUPATION (ONLY IF ALSO FILING ON  THIS FORM) </t>
  </si>
  <si>
    <t>PAID PREPARER'S NAME (PLEASE PRINT)</t>
  </si>
  <si>
    <t>PAID PREPARER'S PHONE NUMBER</t>
  </si>
  <si>
    <t>BUREAU'S COPY</t>
  </si>
  <si>
    <t>EMPLOYEE BUSINESS EXPENSES (Attached Federal Form2106 &amp; State Schedule UE)</t>
  </si>
  <si>
    <t>www.captax.com</t>
  </si>
  <si>
    <t>CREDITS FOR TAXES PAID TO PHILADELPHIA AND/OR STATES OTHER THAN PA (ATTACH SCH. G) AND/OR CREDITS FOR CERTIFIED RESIDENTS OF THE HARRISBURG KEYSTONE OPPORTUNITY ZONE (KOZ)</t>
  </si>
  <si>
    <t>HAVE IT DIRECTLY DEPOSITED!</t>
  </si>
  <si>
    <t>ACCOUNT NO.</t>
  </si>
  <si>
    <t xml:space="preserve">      DIRECT DEPOSIT INFORMATION                </t>
  </si>
  <si>
    <t>TOTAL LOCAL INCOME TAXES WITHHELD EXCEPT PHILADELPHIA INCOME TAX (From attached W-2's, Box 19)</t>
  </si>
  <si>
    <t xml:space="preserve">  TAX RETURN (FORM 531)</t>
  </si>
  <si>
    <t xml:space="preserve">  LOCAL EARNED INCOME</t>
  </si>
  <si>
    <t>ROUTING NO.</t>
  </si>
  <si>
    <t>A HUSBAND AND WIFE MAY BOTH FILE ON THIS FORM. HOWEVER, TAX CALCULATIONS MUST BE REPORTED IN SEPARATE COLUMNS.  JOINT FILING (I.e., COMBINING INCOME, ETC.) IS NOT PERMITTED.</t>
  </si>
  <si>
    <t>TO CONSTITUTE PROOF OF FILING, THE TAXPAYER'S COPY MUST BE VALIDATED BY THE BUREAU.  TO HAVE YOUR COPY VALIDATED BY MAIL, RETURN BOTH THE BUREAU'S AND TAXPAYER'S COPIES ALONG WITH A SELF ADDRESSED STAMPED ENVELOPE.</t>
  </si>
  <si>
    <t>REQUIRED FOR INFORMATION PURPOSES ONLY:  Enter Net, Subchapter S Corporation pass-thru Net Profit(s)/Loss(es) as reported on your PA-40 return</t>
  </si>
  <si>
    <t>NET PROFIT(S) FROM BUSINESS, PROFESSION OR FARM</t>
  </si>
  <si>
    <t>TAXABLE W-2 EARNINGS LESS EBEs (Subtract Line 2 from Line 1)</t>
  </si>
  <si>
    <t>FIRM'S NAME ( OR ENTER "S.E." IF SELF EMPLOYED)</t>
  </si>
  <si>
    <t>TYPE OR PRINT INFORMATION BELOW.  IF PRE-PRINTED, CHECK FOR ACCURACY AND MAKE CORRECTIONS WHERE NECESSARY.  SPOUSE'S NAME, SIGNATURE, AND OTHER INFORMATION SHOULD BE PROVIDED ONLY IF HE OR SHE IS ALSO FILING ON THIS FORM.</t>
  </si>
  <si>
    <t>UNDER PENALTIES OF PERJURY, I DECLARE THAT I HAVE EXAMINED THIS RETURN AND ACCOMPANYING SCHEDULES AND STATEMENTS, AND TO THE BEST OF MY KNOWLEDGE AND BELIEF, THEY ARE TRUE, CORRECT AND COMPLETE.</t>
  </si>
  <si>
    <t>RETURN BY APRIL 15, 2004 TO:</t>
  </si>
  <si>
    <t>YOUR RESIDENT MUNICIPALITY (TWP, BORO, OR CITY)</t>
  </si>
  <si>
    <t>YOUR NAME (L, F, MI)</t>
  </si>
  <si>
    <t>SPOUSE'S NAME (L, F, MI)</t>
  </si>
  <si>
    <t xml:space="preserve">HAVE YOU MOVED FROM THE BEGINNING OF THE TAX FILING YEAR TO PRESENT?         </t>
  </si>
  <si>
    <t>Subtract Line 9 from Line 8 (IF LESS THAN ZERO, ENTER ZERO) .</t>
  </si>
  <si>
    <t>TAX LIABILITY:  Multiply Line 12 by Line 13</t>
  </si>
  <si>
    <t>TOTAL WITHHOLDINGS &amp; PAYMENTS (Add Lines 15, 16 and 17)</t>
  </si>
  <si>
    <t>OVERPAYMENT (Subtract Line 14 from Line 18) IF LESS THAN ZERO, ENTER ZERO</t>
  </si>
  <si>
    <t>TAX BALANCE DUE (Subtract Line 18 from Line 14) PAYMENT NOT NECESSARY IF LESS THAN $1.00</t>
  </si>
  <si>
    <t>Select your municipality</t>
  </si>
  <si>
    <t>Enter your municipality in Line 23</t>
  </si>
  <si>
    <t>CENTRAL DAUPHIN DIVISION</t>
  </si>
  <si>
    <t>PAYMENT</t>
  </si>
  <si>
    <t>REFUND</t>
  </si>
  <si>
    <t>PO BOX 6477</t>
  </si>
  <si>
    <t>PO BOX 6626</t>
  </si>
  <si>
    <t>HARRISBURG PA  17109-1734</t>
  </si>
  <si>
    <t>HARRISBURG PA  17112-0477</t>
  </si>
  <si>
    <t>HARRISBURG PA  17112-0626</t>
  </si>
  <si>
    <t>NEWPORT</t>
  </si>
  <si>
    <t>PHONE: (717) 545-2791</t>
  </si>
  <si>
    <t>HARRISBURG DIVISION</t>
  </si>
  <si>
    <t>CENTRAL DAUPHIN</t>
  </si>
  <si>
    <t>2301 N 3RD ST</t>
  </si>
  <si>
    <t>PO BOX 60547</t>
  </si>
  <si>
    <t>PO BOX 60689</t>
  </si>
  <si>
    <t>GREENWOOD</t>
  </si>
  <si>
    <t>HARRISBURG PA  17110-1893</t>
  </si>
  <si>
    <t>HARRISBURG PA  17106-0547</t>
  </si>
  <si>
    <t>HARRISBURG PA  17106-0689</t>
  </si>
  <si>
    <t>PHONE: (717) 234-3217</t>
  </si>
  <si>
    <t>HARRISBURG</t>
  </si>
  <si>
    <t>STEELTON-HIGHSPIRE</t>
  </si>
  <si>
    <r>
      <t>NON</t>
    </r>
    <r>
      <rPr>
        <sz val="10"/>
        <rFont val="Arial"/>
        <family val="2"/>
      </rPr>
      <t>-ACT 24</t>
    </r>
  </si>
  <si>
    <t>OTHER TAXABLE EARNED INCOME (NO INTEREST OR DIVIDENDS) LIST TYPE:</t>
  </si>
  <si>
    <t xml:space="preserve">SPOUSE'S SOCIAL SECURITY NUMBER                   </t>
  </si>
  <si>
    <t>YOUR SOCIAL SECURITY NUMBER</t>
  </si>
  <si>
    <t>A</t>
  </si>
  <si>
    <t>B</t>
  </si>
  <si>
    <t>SOC. SEC. NO.</t>
  </si>
  <si>
    <t>DIRECT DEPOSIT INFORMATION</t>
  </si>
  <si>
    <t>Taxpayer "A"</t>
  </si>
  <si>
    <t>Taxpayer "B"</t>
  </si>
  <si>
    <t>Both Taxpayers</t>
  </si>
  <si>
    <t>BUFFALO TOWNSHIP  101</t>
  </si>
  <si>
    <t>CARLISLE BOROUGH  1175</t>
  </si>
  <si>
    <t>COOKE TOWNSHIP  1186</t>
  </si>
  <si>
    <t>DAUPHIN BOROUGH  1210</t>
  </si>
  <si>
    <t>DICKINSON TOWNSHIP  1187</t>
  </si>
  <si>
    <t>DUNCANNON BOROUGH  104</t>
  </si>
  <si>
    <t>HARRISBURG CITY  130</t>
  </si>
  <si>
    <t>HIGHSPIRE BOROUGH  131</t>
  </si>
  <si>
    <t>HOPEWELL TOWNSHIP  1190</t>
  </si>
  <si>
    <t>HOWE TOWNSHIP  106</t>
  </si>
  <si>
    <t>JUNIATA TOWNSHIP  108</t>
  </si>
  <si>
    <t>LIVERPOOL BOROUGH  110</t>
  </si>
  <si>
    <t>LIVERPOOL TOWNSHIP  111</t>
  </si>
  <si>
    <t>LOWER FRANKFORD TOWNSHIP  1192</t>
  </si>
  <si>
    <t>LOWER MIFFLIN TOWNSHIP  1193</t>
  </si>
  <si>
    <t>LOWER PAXTON TOWNSHIP  1238</t>
  </si>
  <si>
    <t>MARYSVILLE BOROUGH  112</t>
  </si>
  <si>
    <t>MIDDLE PAXTON TOWNSHIP  1241</t>
  </si>
  <si>
    <t>MILLER TOWNSHIP  113</t>
  </si>
  <si>
    <t>MILLERSTOWN BOROUGH  114</t>
  </si>
  <si>
    <t>MOUNT HOLLY SPRINGS BOROUGH  1178</t>
  </si>
  <si>
    <t>NEW BUFFALO BOROUGH  116</t>
  </si>
  <si>
    <t>NEWBURG BOROUGH  1180</t>
  </si>
  <si>
    <t>NEWPORT BOROUGH  117</t>
  </si>
  <si>
    <t>NEWVILLE BOROUGH  1181</t>
  </si>
  <si>
    <t>NORTH MIDDLETON TOWNSHIP  1196</t>
  </si>
  <si>
    <t>NORTH NEWTON TOWNSHIP  1197</t>
  </si>
  <si>
    <t>OLIVER TOWNSHIP  119</t>
  </si>
  <si>
    <t>ORRSTOWN BOROUGH  1410</t>
  </si>
  <si>
    <t>PAXTANG BOROUGH  1222</t>
  </si>
  <si>
    <t>PENBROOK BOROUGH  1224</t>
  </si>
  <si>
    <t>REED TOWNSHIP  132</t>
  </si>
  <si>
    <t>RYE TOWNSHIP  121</t>
  </si>
  <si>
    <t>SHIPPENSBURG BOROUGH  1182</t>
  </si>
  <si>
    <t>SHIPPENSBURG TOWNSHIP  1199</t>
  </si>
  <si>
    <t>SOUTH MIDDLETON TOWNSHIP  1201</t>
  </si>
  <si>
    <t>SOUTH NEWTON TOWNSHIP  1202</t>
  </si>
  <si>
    <t>STEELTON BOROUGH  133</t>
  </si>
  <si>
    <t>SWATARA TOWNSHIP  1245</t>
  </si>
  <si>
    <t>TUSCARORA TOWNSHIP  126</t>
  </si>
  <si>
    <t>UPPER FRANKFORD TOWNSHIP  1205</t>
  </si>
  <si>
    <t>UPPER MIFFLIN TOWNSHIP  1206</t>
  </si>
  <si>
    <t>WATTS TOWNSHIP  128</t>
  </si>
  <si>
    <t>WEST HANOVER TOWNSHIP  1250</t>
  </si>
  <si>
    <t>WEST PENNSBORO TOWNSHIP  1207</t>
  </si>
  <si>
    <t>WHEATFIELD TOWNSHIP  129</t>
  </si>
  <si>
    <t>CARLISLE AREA</t>
  </si>
  <si>
    <t>BIG SPRING</t>
  </si>
  <si>
    <t>SUSQUENITA</t>
  </si>
  <si>
    <t>SHIPPENSBURG AREA</t>
  </si>
  <si>
    <t>SOUTH MIDDLETON</t>
  </si>
  <si>
    <t>Checking</t>
  </si>
  <si>
    <t>Savings</t>
  </si>
  <si>
    <t>Taxpayer "A", "B", or "BOTH"</t>
  </si>
  <si>
    <t>Savings or Checking Acct.</t>
  </si>
  <si>
    <t>GREENWOOD TOWNSHIP (Perry Co.)  105</t>
  </si>
  <si>
    <t>GREENWOOD TOWNSHIP (Juniata Co.)  134</t>
  </si>
  <si>
    <t>PENN TOWNSHIP (Perry Co.)  120</t>
  </si>
  <si>
    <t>PENN TOWNSHIP (Cumberland Co.)  1198</t>
  </si>
  <si>
    <t>SOUTHAMPTON TOWNSHIP (Franklin Co.)  1424</t>
  </si>
  <si>
    <t>SOUTHAMPTON TOWNSHIP (Cumberland Co.)  1203</t>
  </si>
  <si>
    <r>
      <t xml:space="preserve">TAX RATES - </t>
    </r>
    <r>
      <rPr>
        <sz val="6"/>
        <color indexed="10"/>
        <rFont val="Arial"/>
        <family val="2"/>
      </rPr>
      <t>The Tax Rates Appear Automatically Based on Your Correct Resident Municipality Selected in Line No. 26.</t>
    </r>
  </si>
  <si>
    <t>425 PRINCE ST STE 170</t>
  </si>
  <si>
    <t>CARLISLE DIVISION</t>
  </si>
  <si>
    <t>19 S HANOVER ST STE 102</t>
  </si>
  <si>
    <t>CARLISLE PA  17013-3336</t>
  </si>
  <si>
    <t>PHONE: (717) 243-3725</t>
  </si>
  <si>
    <t>PO BOX 400</t>
  </si>
  <si>
    <t>CARLISLE PA  17013-0400</t>
  </si>
  <si>
    <t>PO BOX 698</t>
  </si>
  <si>
    <t>CARLISLE PA  17013-0698</t>
  </si>
  <si>
    <t>SELECT YOUR RESIDENT MUNCIPALITY IN LINE 26 FOR THE PROPER FILING ADDRESS TO APPEAR HERE.</t>
  </si>
  <si>
    <t>Carl Div?</t>
  </si>
  <si>
    <t>pay?</t>
  </si>
  <si>
    <t>no pay/refund?</t>
  </si>
  <si>
    <t>CD Div?</t>
  </si>
  <si>
    <t>&lt; CD Street?</t>
  </si>
  <si>
    <t>&lt; CD Zip?</t>
  </si>
  <si>
    <t>&lt; HBG Street?</t>
  </si>
  <si>
    <t>&lt; HBG Zip?</t>
  </si>
  <si>
    <t>&lt; CARL Street?</t>
  </si>
  <si>
    <t>&lt; CARL Zip?</t>
  </si>
  <si>
    <t>.0160 rate</t>
  </si>
  <si>
    <t>.0140 rate</t>
  </si>
  <si>
    <t>.020 rate</t>
  </si>
  <si>
    <t>.0180 rate</t>
  </si>
  <si>
    <t>.0165 rate</t>
  </si>
  <si>
    <t>TAXPAYER'S COPY</t>
  </si>
  <si>
    <t>If YES, you must complete a single Schedule P and a separate final return (Form 531) for each CTCB municipality in which you resided during the tax year.</t>
  </si>
  <si>
    <r>
      <t xml:space="preserve">NET LOSS(ES) </t>
    </r>
    <r>
      <rPr>
        <sz val="7"/>
        <rFont val="Arial"/>
        <family val="2"/>
      </rPr>
      <t>FROM BUSINESS, PROFESSION or FARM</t>
    </r>
  </si>
  <si>
    <t>OVERPAYMENT TO BE REFUNDED</t>
  </si>
  <si>
    <t>DO NOT USE THIS LINE</t>
  </si>
  <si>
    <t>TOTAL TAXABLE EARNED INCOME AND NET PROFITS (Add Lines 5 and 10)</t>
  </si>
  <si>
    <t>COSTS OF COLLECTION</t>
  </si>
  <si>
    <t>TOTAL BALANCE DUE (Add Lines 19, 20 and 21) Make check payable to "CTCB"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</si>
</sst>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&lt;=9999999]###\-####;\(###\)\ ###\-####"/>
    <numFmt numFmtId="168" formatCode="000\-00\-0000"/>
    <numFmt numFmtId="169" formatCode="0.0000"/>
  </numFmts>
  <fonts count="25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5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7.5"/>
      <color indexed="9"/>
      <name val="Arial"/>
      <family val="2"/>
    </font>
    <font>
      <b/>
      <sz val="7.5"/>
      <name val="Arial"/>
      <family val="2"/>
    </font>
    <font>
      <sz val="10"/>
      <color indexed="10"/>
      <name val="Arial"/>
      <family val="2"/>
    </font>
    <font>
      <b/>
      <sz val="36"/>
      <color indexed="10"/>
      <name val="Arial"/>
      <family val="2"/>
    </font>
    <font>
      <b/>
      <sz val="36"/>
      <name val="Arial"/>
      <family val="2"/>
    </font>
    <font>
      <sz val="6"/>
      <color indexed="10"/>
      <name val="Arial"/>
      <family val="2"/>
    </font>
    <font>
      <sz val="8.5"/>
      <name val="Arial"/>
      <family val="2"/>
    </font>
    <font>
      <sz val="8"/>
      <name val="Tahoma"/>
      <family val="2"/>
    </font>
    <font>
      <b/>
      <sz val="8"/>
      <color indexed="9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darkTrellis"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2" borderId="0" xfId="0" applyFill="1" applyAlignment="1">
      <alignment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3" borderId="5" xfId="0" applyFill="1" applyBorder="1" applyAlignment="1">
      <alignment/>
    </xf>
    <xf numFmtId="0" fontId="0" fillId="0" borderId="6" xfId="0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12" fillId="0" borderId="1" xfId="0" applyFont="1" applyBorder="1" applyAlignment="1">
      <alignment horizontal="center" vertical="center" shrinkToFit="1"/>
    </xf>
    <xf numFmtId="168" fontId="8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2" fillId="0" borderId="0" xfId="0" applyFont="1" applyBorder="1" applyAlignment="1" quotePrefix="1">
      <alignment vertical="top"/>
    </xf>
    <xf numFmtId="0" fontId="0" fillId="0" borderId="9" xfId="0" applyBorder="1" applyAlignment="1">
      <alignment vertical="top"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quotePrefix="1">
      <alignment/>
    </xf>
    <xf numFmtId="169" fontId="0" fillId="0" borderId="0" xfId="0" applyNumberFormat="1" applyAlignment="1">
      <alignment/>
    </xf>
    <xf numFmtId="0" fontId="16" fillId="0" borderId="0" xfId="0" applyFont="1" applyFill="1" applyAlignment="1" applyProtection="1">
      <alignment/>
      <protection/>
    </xf>
    <xf numFmtId="0" fontId="0" fillId="0" borderId="0" xfId="0" applyNumberFormat="1" applyFill="1" applyAlignment="1" applyProtection="1" quotePrefix="1">
      <alignment/>
      <protection/>
    </xf>
    <xf numFmtId="0" fontId="0" fillId="0" borderId="0" xfId="0" applyFill="1" applyAlignment="1">
      <alignment/>
    </xf>
    <xf numFmtId="0" fontId="0" fillId="5" borderId="0" xfId="0" applyFill="1" applyAlignment="1" applyProtection="1">
      <alignment/>
      <protection/>
    </xf>
    <xf numFmtId="0" fontId="0" fillId="5" borderId="0" xfId="0" applyFill="1" applyAlignment="1">
      <alignment/>
    </xf>
    <xf numFmtId="0" fontId="0" fillId="6" borderId="0" xfId="0" applyFill="1" applyAlignment="1" applyProtection="1">
      <alignment/>
      <protection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0" fillId="7" borderId="0" xfId="0" applyFill="1" applyAlignment="1">
      <alignment/>
    </xf>
    <xf numFmtId="0" fontId="16" fillId="0" borderId="0" xfId="0" applyFont="1" applyFill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 applyProtection="1">
      <alignment horizontal="center" shrinkToFit="1"/>
      <protection/>
    </xf>
    <xf numFmtId="0" fontId="16" fillId="0" borderId="0" xfId="0" applyFont="1" applyAlignment="1" applyProtection="1">
      <alignment horizontal="center"/>
      <protection/>
    </xf>
    <xf numFmtId="0" fontId="16" fillId="5" borderId="0" xfId="0" applyFont="1" applyFill="1" applyAlignment="1">
      <alignment/>
    </xf>
    <xf numFmtId="0" fontId="16" fillId="6" borderId="0" xfId="0" applyFont="1" applyFill="1" applyAlignment="1">
      <alignment/>
    </xf>
    <xf numFmtId="0" fontId="16" fillId="7" borderId="0" xfId="0" applyFont="1" applyFill="1" applyAlignment="1">
      <alignment/>
    </xf>
    <xf numFmtId="169" fontId="16" fillId="0" borderId="0" xfId="0" applyNumberFormat="1" applyFont="1" applyAlignment="1" applyProtection="1">
      <alignment horizontal="center"/>
      <protection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168" fontId="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22" fillId="8" borderId="1" xfId="0" applyFont="1" applyFill="1" applyBorder="1" applyAlignment="1" applyProtection="1">
      <alignment horizontal="left" vertical="center"/>
      <protection/>
    </xf>
    <xf numFmtId="4" fontId="0" fillId="9" borderId="1" xfId="0" applyNumberFormat="1" applyFont="1" applyFill="1" applyBorder="1" applyAlignment="1">
      <alignment vertical="center"/>
    </xf>
    <xf numFmtId="4" fontId="0" fillId="9" borderId="2" xfId="0" applyNumberFormat="1" applyFill="1" applyBorder="1" applyAlignment="1">
      <alignment vertical="center"/>
    </xf>
    <xf numFmtId="4" fontId="0" fillId="9" borderId="1" xfId="0" applyNumberFormat="1" applyFill="1" applyBorder="1" applyAlignment="1" applyProtection="1">
      <alignment vertical="center"/>
      <protection locked="0"/>
    </xf>
    <xf numFmtId="10" fontId="16" fillId="9" borderId="2" xfId="0" applyNumberFormat="1" applyFont="1" applyFill="1" applyBorder="1" applyAlignment="1">
      <alignment horizontal="center" vertical="center"/>
    </xf>
    <xf numFmtId="4" fontId="0" fillId="9" borderId="4" xfId="0" applyNumberFormat="1" applyFill="1" applyBorder="1" applyAlignment="1">
      <alignment vertical="center"/>
    </xf>
    <xf numFmtId="4" fontId="0" fillId="9" borderId="2" xfId="0" applyNumberFormat="1" applyFill="1" applyBorder="1" applyAlignment="1" applyProtection="1">
      <alignment vertical="center"/>
      <protection locked="0"/>
    </xf>
    <xf numFmtId="0" fontId="0" fillId="9" borderId="11" xfId="0" applyFill="1" applyBorder="1" applyAlignment="1">
      <alignment vertical="center" shrinkToFit="1"/>
    </xf>
    <xf numFmtId="0" fontId="0" fillId="9" borderId="12" xfId="0" applyFill="1" applyBorder="1" applyAlignment="1">
      <alignment vertical="center" shrinkToFit="1"/>
    </xf>
    <xf numFmtId="0" fontId="20" fillId="9" borderId="8" xfId="0" applyFont="1" applyFill="1" applyBorder="1" applyAlignment="1" applyProtection="1">
      <alignment vertical="center"/>
      <protection/>
    </xf>
    <xf numFmtId="0" fontId="20" fillId="9" borderId="5" xfId="0" applyFont="1" applyFill="1" applyBorder="1" applyAlignment="1">
      <alignment vertical="center"/>
    </xf>
    <xf numFmtId="0" fontId="1" fillId="9" borderId="0" xfId="0" applyFont="1" applyFill="1" applyBorder="1" applyAlignment="1" applyProtection="1">
      <alignment/>
      <protection/>
    </xf>
    <xf numFmtId="0" fontId="1" fillId="9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/>
    </xf>
    <xf numFmtId="0" fontId="0" fillId="9" borderId="0" xfId="0" applyFill="1" applyBorder="1" applyAlignment="1">
      <alignment/>
    </xf>
    <xf numFmtId="0" fontId="1" fillId="9" borderId="0" xfId="0" applyFont="1" applyFill="1" applyBorder="1" applyAlignment="1">
      <alignment/>
    </xf>
    <xf numFmtId="0" fontId="2" fillId="9" borderId="0" xfId="0" applyFont="1" applyFill="1" applyBorder="1" applyAlignment="1">
      <alignment vertical="center"/>
    </xf>
    <xf numFmtId="0" fontId="5" fillId="9" borderId="1" xfId="0" applyFont="1" applyFill="1" applyBorder="1" applyAlignment="1">
      <alignment horizontal="center" vertical="center"/>
    </xf>
    <xf numFmtId="0" fontId="20" fillId="9" borderId="10" xfId="0" applyFont="1" applyFill="1" applyBorder="1" applyAlignment="1" applyProtection="1">
      <alignment vertical="center"/>
      <protection/>
    </xf>
    <xf numFmtId="0" fontId="1" fillId="9" borderId="6" xfId="0" applyFont="1" applyFill="1" applyBorder="1" applyAlignment="1" applyProtection="1">
      <alignment/>
      <protection/>
    </xf>
    <xf numFmtId="0" fontId="0" fillId="9" borderId="6" xfId="0" applyFill="1" applyBorder="1" applyAlignment="1">
      <alignment/>
    </xf>
    <xf numFmtId="0" fontId="0" fillId="9" borderId="0" xfId="0" applyFill="1" applyAlignment="1">
      <alignment/>
    </xf>
    <xf numFmtId="0" fontId="0" fillId="9" borderId="5" xfId="0" applyFill="1" applyBorder="1" applyAlignment="1">
      <alignment/>
    </xf>
    <xf numFmtId="4" fontId="0" fillId="9" borderId="1" xfId="0" applyNumberFormat="1" applyFont="1" applyFill="1" applyBorder="1" applyAlignment="1" applyProtection="1">
      <alignment vertical="center"/>
      <protection locked="0"/>
    </xf>
    <xf numFmtId="4" fontId="0" fillId="10" borderId="1" xfId="0" applyNumberFormat="1" applyFill="1" applyBorder="1" applyAlignment="1" applyProtection="1">
      <alignment vertical="center"/>
      <protection/>
    </xf>
    <xf numFmtId="0" fontId="10" fillId="8" borderId="8" xfId="0" applyFont="1" applyFill="1" applyBorder="1" applyAlignment="1">
      <alignment wrapText="1"/>
    </xf>
    <xf numFmtId="0" fontId="2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8" xfId="0" applyFont="1" applyBorder="1" applyAlignment="1" applyProtection="1">
      <alignment vertical="top"/>
      <protection locked="0"/>
    </xf>
    <xf numFmtId="0" fontId="0" fillId="0" borderId="5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13" fillId="8" borderId="13" xfId="0" applyFont="1" applyFill="1" applyBorder="1" applyAlignment="1">
      <alignment wrapText="1"/>
    </xf>
    <xf numFmtId="0" fontId="10" fillId="8" borderId="6" xfId="0" applyFont="1" applyFill="1" applyBorder="1" applyAlignment="1">
      <alignment wrapText="1"/>
    </xf>
    <xf numFmtId="0" fontId="10" fillId="8" borderId="14" xfId="0" applyFont="1" applyFill="1" applyBorder="1" applyAlignment="1">
      <alignment wrapText="1"/>
    </xf>
    <xf numFmtId="0" fontId="10" fillId="8" borderId="5" xfId="0" applyFont="1" applyFill="1" applyBorder="1" applyAlignment="1">
      <alignment wrapText="1"/>
    </xf>
    <xf numFmtId="0" fontId="10" fillId="8" borderId="3" xfId="0" applyFont="1" applyFill="1" applyBorder="1" applyAlignment="1">
      <alignment wrapText="1"/>
    </xf>
    <xf numFmtId="0" fontId="1" fillId="9" borderId="10" xfId="0" applyFont="1" applyFill="1" applyBorder="1" applyAlignment="1">
      <alignment horizontal="center" shrinkToFit="1"/>
    </xf>
    <xf numFmtId="0" fontId="1" fillId="9" borderId="12" xfId="0" applyFont="1" applyFill="1" applyBorder="1" applyAlignment="1">
      <alignment horizontal="center" shrinkToFi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 applyProtection="1">
      <alignment/>
      <protection locked="0"/>
    </xf>
    <xf numFmtId="167" fontId="0" fillId="0" borderId="8" xfId="0" applyNumberFormat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/>
      <protection locked="0"/>
    </xf>
    <xf numFmtId="167" fontId="8" fillId="0" borderId="8" xfId="0" applyNumberFormat="1" applyFont="1" applyBorder="1" applyAlignment="1" applyProtection="1">
      <alignment horizontal="center"/>
      <protection locked="0"/>
    </xf>
    <xf numFmtId="167" fontId="8" fillId="0" borderId="3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3" fillId="9" borderId="10" xfId="0" applyFont="1" applyFill="1" applyBorder="1" applyAlignment="1">
      <alignment shrinkToFit="1"/>
    </xf>
    <xf numFmtId="0" fontId="0" fillId="9" borderId="11" xfId="0" applyFill="1" applyBorder="1" applyAlignment="1">
      <alignment shrinkToFit="1"/>
    </xf>
    <xf numFmtId="0" fontId="0" fillId="9" borderId="12" xfId="0" applyFill="1" applyBorder="1" applyAlignment="1">
      <alignment shrinkToFit="1"/>
    </xf>
    <xf numFmtId="0" fontId="1" fillId="9" borderId="10" xfId="0" applyFont="1" applyFill="1" applyBorder="1" applyAlignment="1">
      <alignment vertical="center" shrinkToFit="1"/>
    </xf>
    <xf numFmtId="0" fontId="0" fillId="9" borderId="11" xfId="0" applyFill="1" applyBorder="1" applyAlignment="1">
      <alignment vertical="center" shrinkToFit="1"/>
    </xf>
    <xf numFmtId="0" fontId="23" fillId="2" borderId="10" xfId="0" applyFont="1" applyFill="1" applyBorder="1" applyAlignment="1" applyProtection="1">
      <alignment shrinkToFit="1"/>
      <protection locked="0"/>
    </xf>
    <xf numFmtId="0" fontId="23" fillId="0" borderId="11" xfId="0" applyFont="1" applyBorder="1" applyAlignment="1" applyProtection="1">
      <alignment shrinkToFit="1"/>
      <protection locked="0"/>
    </xf>
    <xf numFmtId="0" fontId="23" fillId="0" borderId="12" xfId="0" applyFont="1" applyBorder="1" applyAlignment="1" applyProtection="1">
      <alignment shrinkToFit="1"/>
      <protection locked="0"/>
    </xf>
    <xf numFmtId="0" fontId="1" fillId="9" borderId="13" xfId="0" applyFont="1" applyFill="1" applyBorder="1" applyAlignment="1" applyProtection="1">
      <alignment vertical="center" wrapText="1"/>
      <protection/>
    </xf>
    <xf numFmtId="0" fontId="0" fillId="9" borderId="6" xfId="0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9" borderId="0" xfId="0" applyFill="1" applyAlignment="1">
      <alignment wrapText="1"/>
    </xf>
    <xf numFmtId="0" fontId="0" fillId="9" borderId="8" xfId="0" applyFill="1" applyBorder="1" applyAlignment="1">
      <alignment wrapText="1"/>
    </xf>
    <xf numFmtId="0" fontId="0" fillId="9" borderId="5" xfId="0" applyFill="1" applyBorder="1" applyAlignment="1">
      <alignment wrapText="1"/>
    </xf>
    <xf numFmtId="0" fontId="1" fillId="9" borderId="6" xfId="0" applyFont="1" applyFill="1" applyBorder="1" applyAlignment="1" applyProtection="1">
      <alignment vertical="center" wrapText="1"/>
      <protection/>
    </xf>
    <xf numFmtId="0" fontId="0" fillId="0" borderId="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14" fillId="8" borderId="13" xfId="0" applyFont="1" applyFill="1" applyBorder="1" applyAlignment="1">
      <alignment horizontal="left" vertical="center" wrapText="1"/>
    </xf>
    <xf numFmtId="0" fontId="14" fillId="8" borderId="6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14" fillId="8" borderId="8" xfId="0" applyFont="1" applyFill="1" applyBorder="1" applyAlignment="1">
      <alignment horizontal="left" vertical="center" wrapText="1"/>
    </xf>
    <xf numFmtId="0" fontId="14" fillId="8" borderId="5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12" fillId="0" borderId="13" xfId="0" applyFont="1" applyBorder="1" applyAlignment="1" applyProtection="1">
      <alignment horizontal="left"/>
      <protection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3" xfId="0" applyFont="1" applyBorder="1" applyAlignment="1">
      <alignment horizontal="justify" vertical="top" wrapText="1"/>
    </xf>
    <xf numFmtId="0" fontId="0" fillId="0" borderId="6" xfId="0" applyBorder="1" applyAlignment="1">
      <alignment horizontal="justify"/>
    </xf>
    <xf numFmtId="0" fontId="0" fillId="0" borderId="14" xfId="0" applyBorder="1" applyAlignment="1">
      <alignment horizontal="justify"/>
    </xf>
    <xf numFmtId="0" fontId="0" fillId="0" borderId="7" xfId="0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9" xfId="0" applyBorder="1" applyAlignment="1">
      <alignment horizontal="justify"/>
    </xf>
    <xf numFmtId="0" fontId="0" fillId="0" borderId="8" xfId="0" applyBorder="1" applyAlignment="1">
      <alignment horizontal="justify"/>
    </xf>
    <xf numFmtId="0" fontId="0" fillId="0" borderId="5" xfId="0" applyBorder="1" applyAlignment="1">
      <alignment horizontal="justify"/>
    </xf>
    <xf numFmtId="0" fontId="0" fillId="0" borderId="3" xfId="0" applyBorder="1" applyAlignment="1">
      <alignment horizontal="justify"/>
    </xf>
    <xf numFmtId="49" fontId="7" fillId="0" borderId="8" xfId="20" applyNumberFormat="1" applyFont="1" applyBorder="1" applyAlignment="1">
      <alignment horizontal="center" vertical="center"/>
    </xf>
    <xf numFmtId="49" fontId="7" fillId="0" borderId="5" xfId="20" applyNumberFormat="1" applyFont="1" applyBorder="1" applyAlignment="1">
      <alignment horizontal="center" vertical="center"/>
    </xf>
    <xf numFmtId="49" fontId="7" fillId="0" borderId="3" xfId="20" applyNumberFormat="1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16" fillId="0" borderId="5" xfId="0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17" fillId="0" borderId="7" xfId="0" applyFont="1" applyBorder="1" applyAlignment="1" quotePrefix="1">
      <alignment horizontal="center" vertical="center"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7" xfId="0" applyFont="1" applyBorder="1" applyAlignment="1">
      <alignment/>
    </xf>
    <xf numFmtId="168" fontId="8" fillId="0" borderId="10" xfId="0" applyNumberFormat="1" applyFont="1" applyFill="1" applyBorder="1" applyAlignment="1" applyProtection="1">
      <alignment horizontal="center" vertical="center"/>
      <protection locked="0"/>
    </xf>
    <xf numFmtId="168" fontId="0" fillId="0" borderId="12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9" borderId="13" xfId="0" applyFont="1" applyFill="1" applyBorder="1" applyAlignment="1">
      <alignment vertical="center" shrinkToFit="1"/>
    </xf>
    <xf numFmtId="0" fontId="0" fillId="9" borderId="6" xfId="0" applyFill="1" applyBorder="1" applyAlignment="1">
      <alignment vertical="center" shrinkToFi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0" fillId="8" borderId="13" xfId="0" applyFont="1" applyFill="1" applyBorder="1" applyAlignment="1" applyProtection="1">
      <alignment wrapText="1"/>
      <protection/>
    </xf>
    <xf numFmtId="0" fontId="10" fillId="8" borderId="14" xfId="0" applyFont="1" applyFill="1" applyBorder="1" applyAlignment="1" applyProtection="1">
      <alignment wrapText="1"/>
      <protection/>
    </xf>
    <xf numFmtId="0" fontId="10" fillId="8" borderId="7" xfId="0" applyFont="1" applyFill="1" applyBorder="1" applyAlignment="1" applyProtection="1">
      <alignment wrapText="1"/>
      <protection/>
    </xf>
    <xf numFmtId="0" fontId="10" fillId="8" borderId="9" xfId="0" applyFont="1" applyFill="1" applyBorder="1" applyAlignment="1" applyProtection="1">
      <alignment wrapText="1"/>
      <protection/>
    </xf>
    <xf numFmtId="0" fontId="10" fillId="8" borderId="8" xfId="0" applyFont="1" applyFill="1" applyBorder="1" applyAlignment="1" applyProtection="1">
      <alignment wrapText="1"/>
      <protection/>
    </xf>
    <xf numFmtId="0" fontId="10" fillId="8" borderId="3" xfId="0" applyFont="1" applyFill="1" applyBorder="1" applyAlignment="1" applyProtection="1">
      <alignment wrapText="1"/>
      <protection/>
    </xf>
    <xf numFmtId="0" fontId="8" fillId="0" borderId="11" xfId="0" applyFont="1" applyBorder="1" applyAlignment="1" applyProtection="1">
      <alignment horizontal="center"/>
      <protection locked="0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/>
      <protection locked="0"/>
    </xf>
    <xf numFmtId="49" fontId="8" fillId="0" borderId="1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16" fillId="0" borderId="0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12" xfId="0" applyNumberFormat="1" applyFont="1" applyBorder="1" applyAlignment="1" applyProtection="1">
      <alignment/>
      <protection locked="0"/>
    </xf>
    <xf numFmtId="14" fontId="0" fillId="0" borderId="8" xfId="0" applyNumberFormat="1" applyBorder="1" applyAlignment="1" applyProtection="1">
      <alignment horizontal="center" vertical="top"/>
      <protection locked="0"/>
    </xf>
    <xf numFmtId="14" fontId="0" fillId="0" borderId="3" xfId="0" applyNumberForma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4" fontId="0" fillId="9" borderId="1" xfId="0" applyNumberFormat="1" applyFill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219075</xdr:colOff>
      <xdr:row>59</xdr:row>
      <xdr:rowOff>9525</xdr:rowOff>
    </xdr:from>
    <xdr:ext cx="200025" cy="171450"/>
    <xdr:sp>
      <xdr:nvSpPr>
        <xdr:cNvPr id="1" name="Text 11"/>
        <xdr:cNvSpPr txBox="1">
          <a:spLocks noChangeArrowheads="1"/>
        </xdr:cNvSpPr>
      </xdr:nvSpPr>
      <xdr:spPr>
        <a:xfrm>
          <a:off x="1352550" y="101631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752475</xdr:colOff>
      <xdr:row>7</xdr:row>
      <xdr:rowOff>0</xdr:rowOff>
    </xdr:from>
    <xdr:to>
      <xdr:col>14</xdr:col>
      <xdr:colOff>0</xdr:colOff>
      <xdr:row>8</xdr:row>
      <xdr:rowOff>0</xdr:rowOff>
    </xdr:to>
    <xdr:sp>
      <xdr:nvSpPr>
        <xdr:cNvPr id="2" name="TextBox 25"/>
        <xdr:cNvSpPr txBox="1">
          <a:spLocks noChangeArrowheads="1"/>
        </xdr:cNvSpPr>
      </xdr:nvSpPr>
      <xdr:spPr>
        <a:xfrm>
          <a:off x="5695950" y="1133475"/>
          <a:ext cx="2286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14</xdr:col>
      <xdr:colOff>762000</xdr:colOff>
      <xdr:row>7</xdr:row>
      <xdr:rowOff>0</xdr:rowOff>
    </xdr:from>
    <xdr:to>
      <xdr:col>15</xdr:col>
      <xdr:colOff>0</xdr:colOff>
      <xdr:row>8</xdr:row>
      <xdr:rowOff>0</xdr:rowOff>
    </xdr:to>
    <xdr:sp>
      <xdr:nvSpPr>
        <xdr:cNvPr id="3" name="TextBox 26"/>
        <xdr:cNvSpPr txBox="1">
          <a:spLocks noChangeArrowheads="1"/>
        </xdr:cNvSpPr>
      </xdr:nvSpPr>
      <xdr:spPr>
        <a:xfrm>
          <a:off x="6686550" y="1133475"/>
          <a:ext cx="2190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ptax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6"/>
  <sheetViews>
    <sheetView tabSelected="1" workbookViewId="0" topLeftCell="A1">
      <selection activeCell="N30" sqref="N30"/>
    </sheetView>
  </sheetViews>
  <sheetFormatPr defaultColWidth="9.140625" defaultRowHeight="12.75"/>
  <cols>
    <col min="1" max="1" width="2.7109375" style="0" customWidth="1"/>
    <col min="2" max="2" width="11.57421875" style="0" customWidth="1"/>
    <col min="3" max="3" width="2.7109375" style="0" customWidth="1"/>
    <col min="4" max="4" width="5.140625" style="0" customWidth="1"/>
    <col min="5" max="5" width="1.8515625" style="0" customWidth="1"/>
    <col min="6" max="6" width="6.8515625" style="0" customWidth="1"/>
    <col min="7" max="7" width="4.28125" style="0" customWidth="1"/>
    <col min="8" max="8" width="13.421875" style="0" customWidth="1"/>
    <col min="9" max="12" width="5.7109375" style="0" customWidth="1"/>
    <col min="13" max="13" width="2.7109375" style="0" customWidth="1"/>
    <col min="14" max="15" width="14.7109375" style="0" customWidth="1"/>
    <col min="16" max="16" width="9.140625" style="0" hidden="1" customWidth="1"/>
    <col min="17" max="17" width="39.140625" style="38" hidden="1" customWidth="1"/>
    <col min="18" max="18" width="29.140625" style="0" hidden="1" customWidth="1"/>
    <col min="19" max="19" width="9.140625" style="0" hidden="1" customWidth="1"/>
    <col min="20" max="20" width="26.8515625" style="0" hidden="1" customWidth="1"/>
    <col min="21" max="21" width="27.57421875" style="0" hidden="1" customWidth="1"/>
    <col min="22" max="22" width="13.28125" style="0" hidden="1" customWidth="1"/>
    <col min="23" max="25" width="9.140625" style="0" hidden="1" customWidth="1"/>
  </cols>
  <sheetData>
    <row r="1" spans="1:22" ht="12.75" customHeight="1">
      <c r="A1" s="151" t="s">
        <v>37</v>
      </c>
      <c r="B1" s="152"/>
      <c r="C1" s="152"/>
      <c r="D1" s="152"/>
      <c r="E1" s="152"/>
      <c r="F1" s="152"/>
      <c r="G1" s="153"/>
      <c r="H1" s="173" t="s">
        <v>27</v>
      </c>
      <c r="I1" s="90"/>
      <c r="J1" s="91"/>
      <c r="K1" s="157" t="s">
        <v>30</v>
      </c>
      <c r="L1" s="158"/>
      <c r="M1" s="158"/>
      <c r="N1" s="158"/>
      <c r="O1" s="159"/>
      <c r="Q1" s="36" t="s">
        <v>47</v>
      </c>
      <c r="R1" s="11" t="s">
        <v>48</v>
      </c>
      <c r="S1" s="11"/>
      <c r="T1" s="39" t="s">
        <v>49</v>
      </c>
      <c r="U1" s="12" t="s">
        <v>50</v>
      </c>
      <c r="V1" s="12" t="s">
        <v>51</v>
      </c>
    </row>
    <row r="2" spans="1:24" ht="12.75" customHeight="1">
      <c r="A2" s="209"/>
      <c r="B2" s="210"/>
      <c r="C2" s="210"/>
      <c r="D2" s="210"/>
      <c r="E2" s="210"/>
      <c r="F2" s="210"/>
      <c r="G2" s="176"/>
      <c r="H2" s="174" t="s">
        <v>26</v>
      </c>
      <c r="I2" s="175"/>
      <c r="J2" s="176"/>
      <c r="K2" s="160"/>
      <c r="L2" s="161"/>
      <c r="M2" s="161"/>
      <c r="N2" s="161"/>
      <c r="O2" s="162"/>
      <c r="Q2" s="37" t="s">
        <v>82</v>
      </c>
      <c r="R2" s="34" t="s">
        <v>57</v>
      </c>
      <c r="S2" s="35">
        <v>0.01</v>
      </c>
      <c r="T2" s="39" t="s">
        <v>144</v>
      </c>
      <c r="U2" s="39" t="s">
        <v>52</v>
      </c>
      <c r="V2" s="39" t="s">
        <v>53</v>
      </c>
      <c r="W2" s="40"/>
      <c r="X2" s="40"/>
    </row>
    <row r="3" spans="1:24" ht="12.75" customHeight="1">
      <c r="A3" s="154" t="s">
        <v>0</v>
      </c>
      <c r="B3" s="155"/>
      <c r="C3" s="155"/>
      <c r="D3" s="155"/>
      <c r="E3" s="155"/>
      <c r="F3" s="155"/>
      <c r="G3" s="156"/>
      <c r="H3" s="169" t="s">
        <v>71</v>
      </c>
      <c r="I3" s="170"/>
      <c r="J3" s="171"/>
      <c r="K3" s="160"/>
      <c r="L3" s="161"/>
      <c r="M3" s="161"/>
      <c r="N3" s="161"/>
      <c r="O3" s="162"/>
      <c r="Q3" s="37" t="s">
        <v>83</v>
      </c>
      <c r="R3" s="34" t="s">
        <v>128</v>
      </c>
      <c r="S3" s="35">
        <v>0.016</v>
      </c>
      <c r="T3" s="39" t="s">
        <v>54</v>
      </c>
      <c r="U3" s="39" t="s">
        <v>55</v>
      </c>
      <c r="V3" s="39" t="s">
        <v>56</v>
      </c>
      <c r="W3" s="40"/>
      <c r="X3" s="40"/>
    </row>
    <row r="4" spans="1:22" ht="12.75" customHeight="1">
      <c r="A4" s="21"/>
      <c r="B4" s="211" t="str">
        <f>IF(B43=Q1,"ERROR!!! YOU MUST SELECT YOUR",T16)</f>
        <v>ERROR!!! YOU MUST SELECT YOUR</v>
      </c>
      <c r="C4" s="210"/>
      <c r="D4" s="210"/>
      <c r="E4" s="210"/>
      <c r="F4" s="210"/>
      <c r="G4" s="176"/>
      <c r="H4" s="177">
        <v>2003</v>
      </c>
      <c r="I4" s="178"/>
      <c r="J4" s="179"/>
      <c r="K4" s="160"/>
      <c r="L4" s="161"/>
      <c r="M4" s="161"/>
      <c r="N4" s="161"/>
      <c r="O4" s="162"/>
      <c r="Q4" s="37" t="s">
        <v>84</v>
      </c>
      <c r="R4" s="34" t="s">
        <v>129</v>
      </c>
      <c r="S4" s="35">
        <v>0.0165</v>
      </c>
      <c r="T4" s="39" t="s">
        <v>58</v>
      </c>
      <c r="U4" s="11"/>
      <c r="V4" s="11"/>
    </row>
    <row r="5" spans="1:22" ht="12.75" customHeight="1">
      <c r="A5" s="21"/>
      <c r="B5" s="211" t="str">
        <f>IF(B43=Q1,"CORRECT RESIDENT MUNCIPALITY",T17)</f>
        <v>CORRECT RESIDENT MUNCIPALITY</v>
      </c>
      <c r="C5" s="210"/>
      <c r="D5" s="210"/>
      <c r="E5" s="210"/>
      <c r="F5" s="210"/>
      <c r="G5" s="176"/>
      <c r="H5" s="180"/>
      <c r="I5" s="178"/>
      <c r="J5" s="179"/>
      <c r="K5" s="160"/>
      <c r="L5" s="161"/>
      <c r="M5" s="161"/>
      <c r="N5" s="161"/>
      <c r="O5" s="162"/>
      <c r="Q5" s="37" t="s">
        <v>85</v>
      </c>
      <c r="R5" s="34" t="s">
        <v>60</v>
      </c>
      <c r="S5" s="35">
        <v>0.02</v>
      </c>
      <c r="T5" s="41" t="s">
        <v>59</v>
      </c>
      <c r="U5" s="11"/>
      <c r="V5" s="11"/>
    </row>
    <row r="6" spans="1:24" ht="12.75" customHeight="1">
      <c r="A6" s="22"/>
      <c r="B6" s="211" t="str">
        <f>IF(B43=Q1,"IN LINE 26 FOR THE PROPER FILING",T18)</f>
        <v>IN LINE 26 FOR THE PROPER FILING</v>
      </c>
      <c r="C6" s="210"/>
      <c r="D6" s="210"/>
      <c r="E6" s="210"/>
      <c r="F6" s="210"/>
      <c r="G6" s="176"/>
      <c r="H6" s="180"/>
      <c r="I6" s="178"/>
      <c r="J6" s="179"/>
      <c r="K6" s="160"/>
      <c r="L6" s="161"/>
      <c r="M6" s="161"/>
      <c r="N6" s="161"/>
      <c r="O6" s="162"/>
      <c r="Q6" s="37" t="s">
        <v>86</v>
      </c>
      <c r="R6" s="34" t="s">
        <v>128</v>
      </c>
      <c r="S6" s="35">
        <v>0.016</v>
      </c>
      <c r="T6" s="41" t="s">
        <v>61</v>
      </c>
      <c r="U6" s="41" t="s">
        <v>62</v>
      </c>
      <c r="V6" s="41" t="s">
        <v>63</v>
      </c>
      <c r="W6" s="42"/>
      <c r="X6" s="42"/>
    </row>
    <row r="7" spans="1:24" ht="12.75" customHeight="1">
      <c r="A7" s="23"/>
      <c r="B7" s="172" t="str">
        <f>IF(B43=Q1,"ADDRESS TO APPEAR HERE.",T23)</f>
        <v>ADDRESS TO APPEAR HERE.</v>
      </c>
      <c r="C7" s="109"/>
      <c r="D7" s="109"/>
      <c r="E7" s="109"/>
      <c r="F7" s="109"/>
      <c r="G7" s="110"/>
      <c r="H7" s="166" t="s">
        <v>20</v>
      </c>
      <c r="I7" s="167"/>
      <c r="J7" s="168"/>
      <c r="K7" s="163"/>
      <c r="L7" s="164"/>
      <c r="M7" s="164"/>
      <c r="N7" s="164"/>
      <c r="O7" s="165"/>
      <c r="Q7" s="37" t="s">
        <v>87</v>
      </c>
      <c r="R7" s="34" t="s">
        <v>130</v>
      </c>
      <c r="S7" s="35">
        <v>0.018</v>
      </c>
      <c r="T7" s="41" t="s">
        <v>65</v>
      </c>
      <c r="U7" s="41" t="s">
        <v>66</v>
      </c>
      <c r="V7" s="41" t="s">
        <v>67</v>
      </c>
      <c r="W7" s="42"/>
      <c r="X7" s="42"/>
    </row>
    <row r="8" spans="1:22" ht="11.25" customHeight="1">
      <c r="A8" s="139" t="s">
        <v>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  <c r="N8" s="62" t="s">
        <v>77</v>
      </c>
      <c r="O8" s="62" t="s">
        <v>77</v>
      </c>
      <c r="Q8" s="37" t="s">
        <v>137</v>
      </c>
      <c r="R8" s="34" t="s">
        <v>64</v>
      </c>
      <c r="S8" s="35">
        <v>0.01</v>
      </c>
      <c r="T8" s="41" t="s">
        <v>68</v>
      </c>
      <c r="U8" s="11"/>
      <c r="V8" s="11"/>
    </row>
    <row r="9" spans="1:20" ht="18.75" customHeigh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4"/>
      <c r="N9" s="20">
        <f>H44</f>
        <v>0</v>
      </c>
      <c r="O9" s="20">
        <f>H45</f>
        <v>0</v>
      </c>
      <c r="Q9" s="37" t="s">
        <v>138</v>
      </c>
      <c r="R9" s="34" t="s">
        <v>64</v>
      </c>
      <c r="S9" s="35">
        <v>0.01</v>
      </c>
      <c r="T9" s="43" t="s">
        <v>145</v>
      </c>
    </row>
    <row r="10" spans="1:24" ht="15" customHeight="1">
      <c r="A10" s="3">
        <v>1</v>
      </c>
      <c r="B10" s="106" t="s">
        <v>1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4">
        <v>1</v>
      </c>
      <c r="N10" s="54"/>
      <c r="O10" s="54"/>
      <c r="Q10" s="37" t="s">
        <v>88</v>
      </c>
      <c r="R10" s="34" t="s">
        <v>69</v>
      </c>
      <c r="S10" s="35">
        <v>0.01</v>
      </c>
      <c r="T10" s="43" t="s">
        <v>146</v>
      </c>
      <c r="U10" s="43" t="s">
        <v>149</v>
      </c>
      <c r="V10" s="43" t="s">
        <v>151</v>
      </c>
      <c r="W10" s="44"/>
      <c r="X10" s="44"/>
    </row>
    <row r="11" spans="1:24" ht="15" customHeight="1">
      <c r="A11" s="3">
        <v>2</v>
      </c>
      <c r="B11" s="106" t="s">
        <v>19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3">
        <v>2</v>
      </c>
      <c r="N11" s="54"/>
      <c r="O11" s="54"/>
      <c r="Q11" s="37" t="s">
        <v>89</v>
      </c>
      <c r="R11" s="34" t="s">
        <v>70</v>
      </c>
      <c r="S11" s="35">
        <v>0.01</v>
      </c>
      <c r="T11" s="43" t="s">
        <v>147</v>
      </c>
      <c r="U11" s="43" t="s">
        <v>150</v>
      </c>
      <c r="V11" s="43" t="s">
        <v>152</v>
      </c>
      <c r="W11" s="44"/>
      <c r="X11" s="44"/>
    </row>
    <row r="12" spans="1:20" ht="15" customHeight="1">
      <c r="A12" s="3">
        <v>3</v>
      </c>
      <c r="B12" s="106" t="s">
        <v>33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3">
        <v>3</v>
      </c>
      <c r="N12" s="63">
        <f>IF(N10-N11&lt;0,0,N10-N11)</f>
        <v>0</v>
      </c>
      <c r="O12" s="63">
        <f>IF(O10-O11&lt;0,0,O10-O11)</f>
        <v>0</v>
      </c>
      <c r="Q12" s="37" t="s">
        <v>90</v>
      </c>
      <c r="R12" s="34" t="s">
        <v>131</v>
      </c>
      <c r="S12" s="35">
        <v>0.014</v>
      </c>
      <c r="T12" s="43" t="s">
        <v>148</v>
      </c>
    </row>
    <row r="13" spans="1:21" ht="15" customHeight="1">
      <c r="A13" s="3">
        <v>4</v>
      </c>
      <c r="B13" s="14" t="s">
        <v>72</v>
      </c>
      <c r="C13" s="15"/>
      <c r="D13" s="15"/>
      <c r="E13" s="15"/>
      <c r="F13" s="15"/>
      <c r="G13" s="15"/>
      <c r="H13" s="15"/>
      <c r="I13" s="15"/>
      <c r="J13" s="148"/>
      <c r="K13" s="149"/>
      <c r="L13" s="150"/>
      <c r="M13" s="3">
        <v>4</v>
      </c>
      <c r="N13" s="54"/>
      <c r="O13" s="54"/>
      <c r="Q13" s="37" t="s">
        <v>91</v>
      </c>
      <c r="R13" s="34" t="s">
        <v>57</v>
      </c>
      <c r="S13" s="35">
        <v>0.01</v>
      </c>
      <c r="T13" s="45" t="s">
        <v>157</v>
      </c>
      <c r="U13" s="46" t="s">
        <v>154</v>
      </c>
    </row>
    <row r="14" spans="1:23" ht="15" customHeight="1">
      <c r="A14" s="3">
        <v>5</v>
      </c>
      <c r="B14" s="106" t="s">
        <v>2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">
        <v>5</v>
      </c>
      <c r="N14" s="64">
        <f>N12+N13</f>
        <v>0</v>
      </c>
      <c r="O14" s="64">
        <f>O12+O13</f>
        <v>0</v>
      </c>
      <c r="Q14" s="37" t="s">
        <v>92</v>
      </c>
      <c r="R14" s="34" t="s">
        <v>57</v>
      </c>
      <c r="S14" s="35">
        <v>0.01</v>
      </c>
      <c r="T14" s="11" t="b">
        <f>OR(B43=Q5,B43=Q19,B43=Q21,B43=Q34,B43=Q35,B43=Q47,B43=Q52)</f>
        <v>0</v>
      </c>
      <c r="U14" s="11" t="b">
        <f>OR(B43=Q3,B43=Q4,B43=Q6,B43=Q12,B43=Q17,B43=Q18,B43=Q24,B43=Q26,B43=Q28,B43=Q29,B43=Q31,B43=Q33,B43=Q37,B43=Q40,B43=Q41,B43=Q42,B43=Q43,B43=Q44,B43=Q45,B43=Q49,B43=Q50,B43=Q53)</f>
        <v>0</v>
      </c>
      <c r="W14" s="11"/>
    </row>
    <row r="15" spans="1:23" ht="15" customHeight="1">
      <c r="A15" s="3">
        <v>6</v>
      </c>
      <c r="B15" s="146" t="s">
        <v>173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0">
        <v>6</v>
      </c>
      <c r="N15" s="86"/>
      <c r="O15" s="86"/>
      <c r="Q15" s="37" t="s">
        <v>93</v>
      </c>
      <c r="R15" s="34" t="s">
        <v>64</v>
      </c>
      <c r="S15" s="35">
        <v>0.01</v>
      </c>
      <c r="V15" s="47" t="s">
        <v>156</v>
      </c>
      <c r="W15" s="48" t="s">
        <v>155</v>
      </c>
    </row>
    <row r="16" spans="1:23" ht="15" customHeight="1">
      <c r="A16" s="3">
        <v>7</v>
      </c>
      <c r="B16" s="146" t="s">
        <v>173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0">
        <v>7</v>
      </c>
      <c r="N16" s="86"/>
      <c r="O16" s="86"/>
      <c r="Q16" s="37" t="s">
        <v>94</v>
      </c>
      <c r="R16" s="34" t="s">
        <v>64</v>
      </c>
      <c r="S16" s="35">
        <v>0.01</v>
      </c>
      <c r="T16" s="11" t="str">
        <f>IF(T14=TRUE,T1,IF(U14=TRUE,T9,T5))</f>
        <v>HARRISBURG DIVISION</v>
      </c>
      <c r="U16" s="11"/>
      <c r="V16" s="11" t="e">
        <f>AND(N28+N32&lt;1,O28+O32&lt;1)</f>
        <v>#VALUE!</v>
      </c>
      <c r="W16" s="11" t="e">
        <f>OR(N28&gt;1,O28&gt;1)</f>
        <v>#VALUE!</v>
      </c>
    </row>
    <row r="17" spans="1:25" ht="13.5" customHeight="1">
      <c r="A17" s="3">
        <v>8</v>
      </c>
      <c r="B17" s="106" t="s">
        <v>32</v>
      </c>
      <c r="C17" s="106"/>
      <c r="D17" s="106"/>
      <c r="E17" s="106"/>
      <c r="F17" s="106"/>
      <c r="G17" s="106"/>
      <c r="H17" s="106"/>
      <c r="I17" s="145"/>
      <c r="J17" s="145"/>
      <c r="K17" s="145"/>
      <c r="L17" s="145"/>
      <c r="M17" s="3">
        <v>8</v>
      </c>
      <c r="N17" s="85"/>
      <c r="O17" s="65"/>
      <c r="Q17" s="37" t="s">
        <v>95</v>
      </c>
      <c r="R17" s="34" t="s">
        <v>129</v>
      </c>
      <c r="S17" s="35">
        <v>0.0165</v>
      </c>
      <c r="T17" s="11" t="e">
        <f>IF(T14=TRUE,U17,IF(U14=TRUE,U21,U19))</f>
        <v>#VALUE!</v>
      </c>
      <c r="U17" s="39" t="e">
        <f>IF(V16=TRUE,T2,IF(W16=TRUE,U2,V2))</f>
        <v>#VALUE!</v>
      </c>
      <c r="V17" s="49" t="s">
        <v>158</v>
      </c>
      <c r="W17" s="39"/>
      <c r="Y17" s="38"/>
    </row>
    <row r="18" spans="1:25" ht="13.5" customHeight="1">
      <c r="A18" s="3">
        <v>9</v>
      </c>
      <c r="B18" s="106" t="s">
        <v>171</v>
      </c>
      <c r="C18" s="106"/>
      <c r="D18" s="106"/>
      <c r="E18" s="106"/>
      <c r="F18" s="106"/>
      <c r="G18" s="106"/>
      <c r="H18" s="106"/>
      <c r="I18" s="145"/>
      <c r="J18" s="145"/>
      <c r="K18" s="145"/>
      <c r="L18" s="145"/>
      <c r="M18" s="3">
        <v>9</v>
      </c>
      <c r="N18" s="85"/>
      <c r="O18" s="65"/>
      <c r="Q18" s="37" t="s">
        <v>96</v>
      </c>
      <c r="R18" s="34" t="s">
        <v>129</v>
      </c>
      <c r="S18" s="35">
        <v>0.0165</v>
      </c>
      <c r="T18" s="11" t="e">
        <f>IF(T14=TRUE,U18,IF(U14=TRUE,U22,U20))</f>
        <v>#VALUE!</v>
      </c>
      <c r="U18" s="39" t="e">
        <f>IF(V16=TRUE,T3,IF(W16=TRUE,U3,V3))</f>
        <v>#VALUE!</v>
      </c>
      <c r="V18" s="49" t="s">
        <v>159</v>
      </c>
      <c r="W18" s="39"/>
      <c r="Y18" s="38"/>
    </row>
    <row r="19" spans="1:25" ht="15" customHeight="1">
      <c r="A19" s="3">
        <v>10</v>
      </c>
      <c r="B19" s="106" t="s">
        <v>42</v>
      </c>
      <c r="C19" s="106"/>
      <c r="D19" s="106"/>
      <c r="E19" s="106"/>
      <c r="F19" s="106"/>
      <c r="G19" s="106"/>
      <c r="H19" s="106"/>
      <c r="I19" s="145"/>
      <c r="J19" s="145"/>
      <c r="K19" s="145"/>
      <c r="L19" s="145"/>
      <c r="M19" s="3">
        <v>10</v>
      </c>
      <c r="N19" s="53">
        <f>IF(N17-N18&lt;0,0,N17-N18)</f>
        <v>0</v>
      </c>
      <c r="O19" s="53">
        <f>IF(O17-O18&lt;0,0,O17-O18)</f>
        <v>0</v>
      </c>
      <c r="Q19" s="37" t="s">
        <v>97</v>
      </c>
      <c r="R19" s="34" t="s">
        <v>60</v>
      </c>
      <c r="S19" s="35">
        <v>0.02</v>
      </c>
      <c r="U19" s="42" t="e">
        <f>IF(V16=TRUE,T6,IF(W16=TRUE,U6,V6))</f>
        <v>#VALUE!</v>
      </c>
      <c r="V19" s="50" t="s">
        <v>160</v>
      </c>
      <c r="W19" s="41"/>
      <c r="Y19" s="38"/>
    </row>
    <row r="20" spans="1:25" ht="19.5" customHeight="1">
      <c r="A20" s="10">
        <v>11</v>
      </c>
      <c r="B20" s="199" t="s">
        <v>31</v>
      </c>
      <c r="C20" s="200"/>
      <c r="D20" s="200"/>
      <c r="E20" s="200"/>
      <c r="F20" s="200"/>
      <c r="G20" s="200"/>
      <c r="H20" s="200"/>
      <c r="I20" s="201"/>
      <c r="J20" s="201"/>
      <c r="K20" s="201"/>
      <c r="L20" s="202"/>
      <c r="M20" s="10">
        <v>11</v>
      </c>
      <c r="N20" s="85"/>
      <c r="O20" s="65"/>
      <c r="Q20" s="37" t="s">
        <v>98</v>
      </c>
      <c r="R20" s="34" t="s">
        <v>130</v>
      </c>
      <c r="S20" s="35">
        <v>0.018</v>
      </c>
      <c r="U20" s="42" t="e">
        <f>IF(V16=TRUE,T7,IF(W16=TRUE,U7,V7))</f>
        <v>#VALUE!</v>
      </c>
      <c r="V20" s="50" t="s">
        <v>161</v>
      </c>
      <c r="W20" s="41"/>
      <c r="Y20" s="38"/>
    </row>
    <row r="21" spans="1:25" ht="15" customHeight="1" thickBot="1">
      <c r="A21" s="3">
        <v>12</v>
      </c>
      <c r="B21" s="106" t="s">
        <v>174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79">
        <v>12</v>
      </c>
      <c r="N21" s="7">
        <f>N14+N19</f>
        <v>0</v>
      </c>
      <c r="O21" s="7">
        <f>O14+O19</f>
        <v>0</v>
      </c>
      <c r="Q21" s="37" t="s">
        <v>99</v>
      </c>
      <c r="R21" s="34" t="s">
        <v>60</v>
      </c>
      <c r="S21" s="35">
        <v>0.02</v>
      </c>
      <c r="U21" s="44" t="e">
        <f>IF(V16=TRUE,T10,IF(W16=TRUE,U10,V10))</f>
        <v>#VALUE!</v>
      </c>
      <c r="V21" s="51" t="s">
        <v>162</v>
      </c>
      <c r="W21" s="43"/>
      <c r="Y21" s="38"/>
    </row>
    <row r="22" spans="1:25" ht="15" customHeight="1">
      <c r="A22" s="3">
        <v>13</v>
      </c>
      <c r="B22" s="17" t="s">
        <v>143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3">
        <v>13</v>
      </c>
      <c r="N22" s="66" t="str">
        <f>T28</f>
        <v>ERROR</v>
      </c>
      <c r="O22" s="66" t="str">
        <f>T28</f>
        <v>ERROR</v>
      </c>
      <c r="Q22" s="37" t="s">
        <v>100</v>
      </c>
      <c r="R22" s="34" t="s">
        <v>57</v>
      </c>
      <c r="S22" s="35">
        <v>0.01</v>
      </c>
      <c r="U22" s="44" t="e">
        <f>IF(V16=TRUE,T11,IF(W16=TRUE,U11,V11))</f>
        <v>#VALUE!</v>
      </c>
      <c r="V22" s="51" t="s">
        <v>163</v>
      </c>
      <c r="W22" s="43"/>
      <c r="Y22" s="38"/>
    </row>
    <row r="23" spans="1:23" ht="15" customHeight="1" thickBot="1">
      <c r="A23" s="3">
        <v>14</v>
      </c>
      <c r="B23" s="188" t="s">
        <v>43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3">
        <v>14</v>
      </c>
      <c r="N23" s="67" t="e">
        <f>N21*N22</f>
        <v>#VALUE!</v>
      </c>
      <c r="O23" s="67" t="e">
        <f>O21*O22</f>
        <v>#VALUE!</v>
      </c>
      <c r="Q23" s="37" t="s">
        <v>101</v>
      </c>
      <c r="R23" s="34" t="s">
        <v>64</v>
      </c>
      <c r="S23" s="35">
        <v>0.01</v>
      </c>
      <c r="T23" s="11" t="str">
        <f>IF(T14=TRUE,T4,IF(U14=TRUE,T12,T8))</f>
        <v>PHONE: (717) 234-3217</v>
      </c>
      <c r="U23" s="11"/>
      <c r="W23" s="11"/>
    </row>
    <row r="24" spans="1:23" ht="19.5" customHeight="1">
      <c r="A24" s="3">
        <v>15</v>
      </c>
      <c r="B24" s="190" t="s">
        <v>25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3">
        <v>15</v>
      </c>
      <c r="N24" s="55"/>
      <c r="O24" s="55"/>
      <c r="Q24" s="37" t="s">
        <v>102</v>
      </c>
      <c r="R24" s="34" t="s">
        <v>128</v>
      </c>
      <c r="S24" s="35">
        <v>0.016</v>
      </c>
      <c r="W24" s="11"/>
    </row>
    <row r="25" spans="1:23" ht="13.5" customHeight="1">
      <c r="A25" s="3">
        <v>16</v>
      </c>
      <c r="B25" s="106" t="s">
        <v>3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3">
        <v>16</v>
      </c>
      <c r="N25" s="65"/>
      <c r="O25" s="65"/>
      <c r="Q25" s="37" t="s">
        <v>103</v>
      </c>
      <c r="R25" s="34" t="s">
        <v>130</v>
      </c>
      <c r="S25" s="35">
        <v>0.018</v>
      </c>
      <c r="T25" s="11" t="s">
        <v>153</v>
      </c>
      <c r="U25" s="11"/>
      <c r="V25" s="11"/>
      <c r="W25" s="11"/>
    </row>
    <row r="26" spans="1:23" ht="22.5" customHeight="1">
      <c r="A26" s="3">
        <v>17</v>
      </c>
      <c r="B26" s="203" t="s">
        <v>21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3">
        <v>17</v>
      </c>
      <c r="N26" s="56"/>
      <c r="O26" s="56"/>
      <c r="Q26" s="37" t="s">
        <v>104</v>
      </c>
      <c r="R26" s="34" t="s">
        <v>131</v>
      </c>
      <c r="S26" s="35">
        <v>0.014</v>
      </c>
      <c r="T26" s="11"/>
      <c r="U26" s="11"/>
      <c r="V26" s="11"/>
      <c r="W26" s="11"/>
    </row>
    <row r="27" spans="1:25" ht="15" customHeight="1" thickBot="1">
      <c r="A27" s="3">
        <v>18</v>
      </c>
      <c r="B27" s="188" t="s">
        <v>44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3">
        <v>18</v>
      </c>
      <c r="N27" s="67">
        <f>SUM(N24:N26)</f>
        <v>0</v>
      </c>
      <c r="O27" s="67">
        <f>SUM(O24:O26)</f>
        <v>0</v>
      </c>
      <c r="Q27" s="37" t="s">
        <v>105</v>
      </c>
      <c r="R27" s="34" t="s">
        <v>57</v>
      </c>
      <c r="S27" s="35">
        <v>0.01</v>
      </c>
      <c r="T27" s="11"/>
      <c r="U27" s="48" t="s">
        <v>164</v>
      </c>
      <c r="V27" s="52" t="s">
        <v>165</v>
      </c>
      <c r="W27" s="48" t="s">
        <v>166</v>
      </c>
      <c r="X27" s="48" t="s">
        <v>167</v>
      </c>
      <c r="Y27" s="48" t="s">
        <v>168</v>
      </c>
    </row>
    <row r="28" spans="1:25" ht="15" customHeight="1">
      <c r="A28" s="3">
        <v>19</v>
      </c>
      <c r="B28" s="190" t="s">
        <v>46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3">
        <v>19</v>
      </c>
      <c r="N28" s="64" t="e">
        <f>IF(N23-N27&lt;0,0,N23-N27)</f>
        <v>#VALUE!</v>
      </c>
      <c r="O28" s="64" t="e">
        <f>IF(O23-O27&lt;0,0,O23-O27)</f>
        <v>#VALUE!</v>
      </c>
      <c r="Q28" s="37" t="s">
        <v>106</v>
      </c>
      <c r="R28" s="34" t="s">
        <v>129</v>
      </c>
      <c r="S28" s="35">
        <v>0.0165</v>
      </c>
      <c r="T28" s="13" t="str">
        <f>IF(B43=Q1,"ERROR",IF(U28=TRUE,S3,IF(V28=TRUE,S12,IF(W28=TRUE,S5,IF(X28=TRUE,S7,IF(Y28=TRUE,S4,S2))))))</f>
        <v>ERROR</v>
      </c>
      <c r="U28" s="11" t="b">
        <f>OR(B43=Q3,B43=Q6,B43=Q24,B43=Q29,B43=Q42)</f>
        <v>0</v>
      </c>
      <c r="V28" s="13" t="b">
        <f>OR(B43=Q12,B43=Q26,B43=Q33,B43=Q40,B43=Q41,B43=Q44,B43=Q45)</f>
        <v>0</v>
      </c>
      <c r="W28" t="b">
        <f>OR(B43=Q5,B43=Q19,B43=Q21,B43=Q34,B43=Q35,B43=Q47,B43=Q52)</f>
        <v>0</v>
      </c>
      <c r="X28" t="b">
        <f>OR(B43=Q7,B43=Q20,B43=Q25,B43=Q36,B43=Q38,B43=Q39,B43=Q51,B43=Q54)</f>
        <v>0</v>
      </c>
      <c r="Y28" t="b">
        <f>OR(B43=Q4,B43=Q17,B43=Q18,,B43=Q28,B43=Q31,B43=Q37,B43=Q43,B43=Q49,B43=Q50,B43=Q53)</f>
        <v>0</v>
      </c>
    </row>
    <row r="29" spans="1:22" ht="13.5" customHeight="1">
      <c r="A29" s="3">
        <v>20</v>
      </c>
      <c r="B29" s="106" t="s">
        <v>4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3">
        <v>20</v>
      </c>
      <c r="N29" s="65"/>
      <c r="O29" s="65"/>
      <c r="Q29" s="37" t="s">
        <v>107</v>
      </c>
      <c r="R29" s="34" t="s">
        <v>128</v>
      </c>
      <c r="S29" s="35">
        <v>0.016</v>
      </c>
      <c r="T29" s="13"/>
      <c r="U29" s="11"/>
      <c r="V29" s="11"/>
    </row>
    <row r="30" spans="1:22" ht="13.5" customHeight="1">
      <c r="A30" s="3">
        <v>21</v>
      </c>
      <c r="B30" s="106" t="s">
        <v>175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3">
        <v>21</v>
      </c>
      <c r="N30" s="221">
        <v>20</v>
      </c>
      <c r="O30" s="221">
        <v>20</v>
      </c>
      <c r="Q30" s="37" t="s">
        <v>107</v>
      </c>
      <c r="R30" s="34" t="s">
        <v>128</v>
      </c>
      <c r="S30" s="35">
        <v>0.016</v>
      </c>
      <c r="T30" s="13"/>
      <c r="U30" s="11"/>
      <c r="V30" s="11"/>
    </row>
    <row r="31" spans="1:22" ht="15" customHeight="1" thickBot="1">
      <c r="A31" s="3">
        <v>22</v>
      </c>
      <c r="B31" s="188" t="s">
        <v>176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3">
        <v>22</v>
      </c>
      <c r="N31" s="67" t="e">
        <f>N28+N29+N30</f>
        <v>#VALUE!</v>
      </c>
      <c r="O31" s="67" t="e">
        <f>O28+O29+O30</f>
        <v>#VALUE!</v>
      </c>
      <c r="Q31" s="37" t="s">
        <v>108</v>
      </c>
      <c r="R31" s="34" t="s">
        <v>129</v>
      </c>
      <c r="S31" s="35">
        <v>0.0165</v>
      </c>
      <c r="T31" s="13"/>
      <c r="U31" s="11"/>
      <c r="V31" s="11"/>
    </row>
    <row r="32" spans="1:22" ht="13.5" customHeight="1">
      <c r="A32" s="3">
        <v>23</v>
      </c>
      <c r="B32" s="190" t="s">
        <v>45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3">
        <v>23</v>
      </c>
      <c r="N32" s="64" t="e">
        <f>IF(N27-N23&lt;0,0,N27-N23)</f>
        <v>#VALUE!</v>
      </c>
      <c r="O32" s="64" t="e">
        <f>IF(O27-O23&lt;0,0,O27-O23)</f>
        <v>#VALUE!</v>
      </c>
      <c r="Q32" s="37" t="s">
        <v>109</v>
      </c>
      <c r="R32" s="34" t="s">
        <v>57</v>
      </c>
      <c r="S32" s="35">
        <v>0.01</v>
      </c>
      <c r="T32" s="32" t="s">
        <v>79</v>
      </c>
      <c r="U32" s="11"/>
      <c r="V32" s="11"/>
    </row>
    <row r="33" spans="1:22" ht="13.5" customHeight="1">
      <c r="A33" s="3">
        <v>24</v>
      </c>
      <c r="B33" s="106" t="s">
        <v>172</v>
      </c>
      <c r="C33" s="107"/>
      <c r="D33" s="107"/>
      <c r="E33" s="107"/>
      <c r="F33" s="107"/>
      <c r="G33" s="107"/>
      <c r="H33" s="107" t="s">
        <v>22</v>
      </c>
      <c r="I33" s="107"/>
      <c r="J33" s="107"/>
      <c r="K33" s="107"/>
      <c r="L33" s="107"/>
      <c r="M33" s="3">
        <v>24</v>
      </c>
      <c r="N33" s="2" t="e">
        <f>N32-N38-N39</f>
        <v>#VALUE!</v>
      </c>
      <c r="O33" s="2" t="e">
        <f>O32-O38-O39</f>
        <v>#VALUE!</v>
      </c>
      <c r="Q33" s="37" t="s">
        <v>110</v>
      </c>
      <c r="R33" s="34" t="s">
        <v>131</v>
      </c>
      <c r="S33" s="35">
        <v>0.014</v>
      </c>
      <c r="T33" s="11" t="s">
        <v>80</v>
      </c>
      <c r="U33" s="11"/>
      <c r="V33" s="11"/>
    </row>
    <row r="34" spans="1:22" ht="13.5" customHeight="1" hidden="1">
      <c r="A34" s="24"/>
      <c r="B34" s="6" t="s">
        <v>24</v>
      </c>
      <c r="C34" s="6"/>
      <c r="D34" s="6"/>
      <c r="E34" s="6"/>
      <c r="F34" s="6"/>
      <c r="G34" s="25"/>
      <c r="H34" s="90"/>
      <c r="I34" s="90"/>
      <c r="J34" s="90"/>
      <c r="K34" s="90"/>
      <c r="L34" s="90"/>
      <c r="M34" s="90"/>
      <c r="N34" s="90"/>
      <c r="O34" s="91"/>
      <c r="Q34" s="37" t="s">
        <v>111</v>
      </c>
      <c r="R34" s="34" t="s">
        <v>60</v>
      </c>
      <c r="S34" s="35">
        <v>0.02</v>
      </c>
      <c r="T34" s="33" t="s">
        <v>81</v>
      </c>
      <c r="U34" s="11"/>
      <c r="V34" s="11"/>
    </row>
    <row r="35" spans="1:22" ht="13.5" customHeight="1">
      <c r="A35" s="192" t="s">
        <v>78</v>
      </c>
      <c r="B35" s="193"/>
      <c r="C35" s="95" t="s">
        <v>135</v>
      </c>
      <c r="D35" s="207"/>
      <c r="E35" s="207"/>
      <c r="F35" s="207"/>
      <c r="G35" s="208"/>
      <c r="H35" s="95" t="s">
        <v>136</v>
      </c>
      <c r="I35" s="96"/>
      <c r="J35" s="95" t="s">
        <v>28</v>
      </c>
      <c r="K35" s="204"/>
      <c r="L35" s="204"/>
      <c r="M35" s="95" t="s">
        <v>23</v>
      </c>
      <c r="N35" s="213"/>
      <c r="O35" s="214"/>
      <c r="P35" s="18"/>
      <c r="Q35" s="37" t="s">
        <v>112</v>
      </c>
      <c r="R35" s="34" t="s">
        <v>60</v>
      </c>
      <c r="S35" s="35">
        <v>0.02</v>
      </c>
      <c r="T35" s="11"/>
      <c r="U35" s="11"/>
      <c r="V35" s="11"/>
    </row>
    <row r="36" spans="1:22" ht="13.5" customHeight="1">
      <c r="A36" s="194"/>
      <c r="B36" s="195"/>
      <c r="C36" s="97"/>
      <c r="D36" s="198"/>
      <c r="E36" s="198"/>
      <c r="F36" s="198"/>
      <c r="G36" s="98"/>
      <c r="H36" s="97"/>
      <c r="I36" s="98"/>
      <c r="J36" s="205"/>
      <c r="K36" s="206"/>
      <c r="L36" s="206"/>
      <c r="M36" s="205"/>
      <c r="N36" s="215"/>
      <c r="O36" s="216"/>
      <c r="P36" s="18"/>
      <c r="Q36" s="37" t="s">
        <v>139</v>
      </c>
      <c r="R36" s="34" t="s">
        <v>130</v>
      </c>
      <c r="S36" s="35">
        <v>0.018</v>
      </c>
      <c r="T36" s="11" t="s">
        <v>133</v>
      </c>
      <c r="U36" s="11"/>
      <c r="V36" s="11"/>
    </row>
    <row r="37" spans="1:22" ht="13.5" customHeight="1">
      <c r="A37" s="196"/>
      <c r="B37" s="197"/>
      <c r="C37" s="97"/>
      <c r="D37" s="198"/>
      <c r="E37" s="198"/>
      <c r="F37" s="198"/>
      <c r="G37" s="98"/>
      <c r="H37" s="97"/>
      <c r="I37" s="98"/>
      <c r="J37" s="205"/>
      <c r="K37" s="206"/>
      <c r="L37" s="206"/>
      <c r="M37" s="205"/>
      <c r="N37" s="215"/>
      <c r="O37" s="216"/>
      <c r="P37" s="18"/>
      <c r="Q37" s="38" t="s">
        <v>140</v>
      </c>
      <c r="R37" s="34" t="s">
        <v>129</v>
      </c>
      <c r="S37" s="35">
        <v>0.0165</v>
      </c>
      <c r="T37" s="11" t="s">
        <v>134</v>
      </c>
      <c r="U37" s="11"/>
      <c r="V37" s="11"/>
    </row>
    <row r="38" spans="1:19" ht="13.5" customHeight="1">
      <c r="A38" s="3">
        <v>25</v>
      </c>
      <c r="B38" s="106" t="s">
        <v>5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4">
        <v>25</v>
      </c>
      <c r="N38" s="68"/>
      <c r="O38" s="68"/>
      <c r="Q38" s="38" t="s">
        <v>113</v>
      </c>
      <c r="R38" s="34" t="s">
        <v>130</v>
      </c>
      <c r="S38" s="35">
        <v>0.018</v>
      </c>
    </row>
    <row r="39" spans="1:19" ht="13.5" customHeight="1">
      <c r="A39" s="3">
        <v>26</v>
      </c>
      <c r="B39" s="106" t="s">
        <v>6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5">
        <v>26</v>
      </c>
      <c r="N39" s="68"/>
      <c r="O39" s="68"/>
      <c r="Q39" s="38" t="s">
        <v>114</v>
      </c>
      <c r="R39" s="34" t="s">
        <v>130</v>
      </c>
      <c r="S39" s="35">
        <v>0.018</v>
      </c>
    </row>
    <row r="40" spans="1:19" ht="9.75" customHeight="1">
      <c r="A40" s="99" t="s">
        <v>35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1"/>
      <c r="Q40" s="38" t="s">
        <v>115</v>
      </c>
      <c r="R40" s="34" t="s">
        <v>131</v>
      </c>
      <c r="S40" s="35">
        <v>0.014</v>
      </c>
    </row>
    <row r="41" spans="1:19" ht="10.5" customHeight="1">
      <c r="A41" s="87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3"/>
      <c r="Q41" s="38" t="s">
        <v>116</v>
      </c>
      <c r="R41" s="34" t="s">
        <v>131</v>
      </c>
      <c r="S41" s="35">
        <v>0.014</v>
      </c>
    </row>
    <row r="42" spans="1:19" ht="12" customHeight="1">
      <c r="A42" s="118" t="s">
        <v>38</v>
      </c>
      <c r="B42" s="119"/>
      <c r="C42" s="119"/>
      <c r="D42" s="119"/>
      <c r="E42" s="119"/>
      <c r="F42" s="119"/>
      <c r="G42" s="120"/>
      <c r="H42" s="104" t="s">
        <v>7</v>
      </c>
      <c r="I42" s="105"/>
      <c r="J42" s="26"/>
      <c r="K42" s="26"/>
      <c r="L42" s="27"/>
      <c r="M42" s="27"/>
      <c r="N42" s="27"/>
      <c r="O42" s="28"/>
      <c r="Q42" s="38" t="s">
        <v>117</v>
      </c>
      <c r="R42" s="34" t="s">
        <v>132</v>
      </c>
      <c r="S42" s="35">
        <v>0.016</v>
      </c>
    </row>
    <row r="43" spans="1:19" ht="15">
      <c r="A43" s="16">
        <v>27</v>
      </c>
      <c r="B43" s="123" t="s">
        <v>47</v>
      </c>
      <c r="C43" s="124"/>
      <c r="D43" s="124"/>
      <c r="E43" s="124"/>
      <c r="F43" s="124"/>
      <c r="G43" s="125"/>
      <c r="H43" s="114"/>
      <c r="I43" s="115"/>
      <c r="J43" s="8"/>
      <c r="K43" s="8"/>
      <c r="L43" s="8"/>
      <c r="M43" s="8"/>
      <c r="N43" s="8"/>
      <c r="O43" s="29"/>
      <c r="Q43" s="38" t="s">
        <v>118</v>
      </c>
      <c r="R43" s="34" t="s">
        <v>129</v>
      </c>
      <c r="S43" s="35">
        <v>0.0165</v>
      </c>
    </row>
    <row r="44" spans="1:19" ht="15" customHeight="1">
      <c r="A44" s="16">
        <v>28</v>
      </c>
      <c r="B44" s="80" t="s">
        <v>74</v>
      </c>
      <c r="C44" s="69"/>
      <c r="D44" s="69"/>
      <c r="E44" s="69"/>
      <c r="F44" s="70"/>
      <c r="G44" s="19" t="s">
        <v>75</v>
      </c>
      <c r="H44" s="181"/>
      <c r="I44" s="182"/>
      <c r="J44" s="186" t="s">
        <v>39</v>
      </c>
      <c r="K44" s="187"/>
      <c r="L44" s="187"/>
      <c r="M44" s="183"/>
      <c r="N44" s="184"/>
      <c r="O44" s="185"/>
      <c r="Q44" s="38" t="s">
        <v>141</v>
      </c>
      <c r="R44" s="34" t="s">
        <v>131</v>
      </c>
      <c r="S44" s="35">
        <v>0.014</v>
      </c>
    </row>
    <row r="45" spans="1:19" ht="15" customHeight="1">
      <c r="A45" s="16">
        <v>29</v>
      </c>
      <c r="B45" s="71" t="s">
        <v>73</v>
      </c>
      <c r="C45" s="72"/>
      <c r="D45" s="72"/>
      <c r="E45" s="72"/>
      <c r="F45" s="72"/>
      <c r="G45" s="19" t="s">
        <v>76</v>
      </c>
      <c r="H45" s="181"/>
      <c r="I45" s="182"/>
      <c r="J45" s="121" t="s">
        <v>40</v>
      </c>
      <c r="K45" s="122"/>
      <c r="L45" s="122"/>
      <c r="M45" s="183"/>
      <c r="N45" s="184"/>
      <c r="O45" s="185"/>
      <c r="Q45" s="38" t="s">
        <v>142</v>
      </c>
      <c r="R45" s="34" t="s">
        <v>131</v>
      </c>
      <c r="S45" s="35">
        <v>0.014</v>
      </c>
    </row>
    <row r="46" spans="1:19" ht="14.25" customHeight="1">
      <c r="A46" s="126" t="s">
        <v>41</v>
      </c>
      <c r="B46" s="127"/>
      <c r="C46" s="127"/>
      <c r="D46" s="82"/>
      <c r="E46" s="81"/>
      <c r="F46" s="132" t="s">
        <v>170</v>
      </c>
      <c r="G46" s="133"/>
      <c r="H46" s="133"/>
      <c r="I46" s="134"/>
      <c r="J46" s="77" t="s">
        <v>8</v>
      </c>
      <c r="K46" s="75"/>
      <c r="L46" s="76"/>
      <c r="M46" s="219"/>
      <c r="N46" s="90"/>
      <c r="O46" s="91"/>
      <c r="Q46" s="38" t="s">
        <v>119</v>
      </c>
      <c r="R46" s="34" t="s">
        <v>70</v>
      </c>
      <c r="S46" s="35">
        <v>0.01</v>
      </c>
    </row>
    <row r="47" spans="1:19" ht="14.25" customHeight="1">
      <c r="A47" s="128"/>
      <c r="B47" s="129"/>
      <c r="C47" s="129"/>
      <c r="D47" s="83"/>
      <c r="E47" s="73"/>
      <c r="F47" s="135"/>
      <c r="G47" s="135"/>
      <c r="H47" s="135"/>
      <c r="I47" s="136"/>
      <c r="J47" s="74" t="s">
        <v>9</v>
      </c>
      <c r="K47" s="75"/>
      <c r="L47" s="76"/>
      <c r="M47" s="220"/>
      <c r="N47" s="210"/>
      <c r="O47" s="176"/>
      <c r="Q47" s="38" t="s">
        <v>120</v>
      </c>
      <c r="R47" s="34" t="s">
        <v>60</v>
      </c>
      <c r="S47" s="35">
        <v>0.02</v>
      </c>
    </row>
    <row r="48" spans="1:19" ht="14.25" customHeight="1">
      <c r="A48" s="130"/>
      <c r="B48" s="131"/>
      <c r="C48" s="131"/>
      <c r="D48" s="84"/>
      <c r="E48" s="73"/>
      <c r="F48" s="137"/>
      <c r="G48" s="137"/>
      <c r="H48" s="137"/>
      <c r="I48" s="138"/>
      <c r="J48" s="76"/>
      <c r="K48" s="78"/>
      <c r="L48" s="76"/>
      <c r="M48" s="111"/>
      <c r="N48" s="109"/>
      <c r="O48" s="110"/>
      <c r="Q48" s="38" t="s">
        <v>121</v>
      </c>
      <c r="R48" s="34" t="s">
        <v>64</v>
      </c>
      <c r="S48" s="35">
        <v>0.01</v>
      </c>
    </row>
    <row r="49" spans="1:19" s="1" customFormat="1" ht="10.5" customHeight="1">
      <c r="A49" s="99" t="s">
        <v>36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1"/>
      <c r="Q49" s="38" t="s">
        <v>122</v>
      </c>
      <c r="R49" s="34" t="s">
        <v>129</v>
      </c>
      <c r="S49" s="35">
        <v>0.0165</v>
      </c>
    </row>
    <row r="50" spans="1:19" s="1" customFormat="1" ht="10.5" customHeight="1">
      <c r="A50" s="87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3"/>
      <c r="Q50" s="38" t="s">
        <v>123</v>
      </c>
      <c r="R50" s="34" t="s">
        <v>129</v>
      </c>
      <c r="S50" s="35">
        <v>0.0165</v>
      </c>
    </row>
    <row r="51" spans="1:19" ht="9.75" customHeight="1">
      <c r="A51" s="88" t="s">
        <v>10</v>
      </c>
      <c r="B51" s="90"/>
      <c r="C51" s="90"/>
      <c r="D51" s="90"/>
      <c r="E51" s="90"/>
      <c r="F51" s="90"/>
      <c r="G51" s="90"/>
      <c r="H51" s="90"/>
      <c r="I51" s="91"/>
      <c r="J51" s="88" t="s">
        <v>11</v>
      </c>
      <c r="K51" s="89"/>
      <c r="L51" s="88" t="s">
        <v>12</v>
      </c>
      <c r="M51" s="90"/>
      <c r="N51" s="90"/>
      <c r="O51" s="91"/>
      <c r="Q51" s="38" t="s">
        <v>124</v>
      </c>
      <c r="R51" s="34" t="s">
        <v>130</v>
      </c>
      <c r="S51" s="35">
        <v>0.018</v>
      </c>
    </row>
    <row r="52" spans="1:19" ht="12.75" customHeight="1">
      <c r="A52" s="108" t="s">
        <v>13</v>
      </c>
      <c r="B52" s="109"/>
      <c r="C52" s="109"/>
      <c r="D52" s="109"/>
      <c r="E52" s="109"/>
      <c r="F52" s="109"/>
      <c r="G52" s="109"/>
      <c r="H52" s="109"/>
      <c r="I52" s="110"/>
      <c r="J52" s="217"/>
      <c r="K52" s="218"/>
      <c r="L52" s="92"/>
      <c r="M52" s="116"/>
      <c r="N52" s="116"/>
      <c r="O52" s="117"/>
      <c r="Q52" s="38" t="s">
        <v>125</v>
      </c>
      <c r="R52" s="34" t="s">
        <v>60</v>
      </c>
      <c r="S52" s="35">
        <v>0.02</v>
      </c>
    </row>
    <row r="53" spans="1:19" ht="9.75" customHeight="1">
      <c r="A53" s="88" t="s">
        <v>14</v>
      </c>
      <c r="B53" s="90"/>
      <c r="C53" s="90"/>
      <c r="D53" s="90"/>
      <c r="E53" s="90"/>
      <c r="F53" s="90"/>
      <c r="G53" s="90"/>
      <c r="H53" s="90"/>
      <c r="I53" s="91"/>
      <c r="J53" s="88" t="s">
        <v>11</v>
      </c>
      <c r="K53" s="89"/>
      <c r="L53" s="88" t="s">
        <v>15</v>
      </c>
      <c r="M53" s="90"/>
      <c r="N53" s="90"/>
      <c r="O53" s="91"/>
      <c r="Q53" s="38" t="s">
        <v>126</v>
      </c>
      <c r="R53" s="34" t="s">
        <v>129</v>
      </c>
      <c r="S53" s="35">
        <v>0.0165</v>
      </c>
    </row>
    <row r="54" spans="1:19" ht="12.75">
      <c r="A54" s="108" t="s">
        <v>13</v>
      </c>
      <c r="B54" s="109"/>
      <c r="C54" s="109"/>
      <c r="D54" s="109"/>
      <c r="E54" s="109"/>
      <c r="F54" s="109"/>
      <c r="G54" s="109"/>
      <c r="H54" s="109"/>
      <c r="I54" s="110"/>
      <c r="J54" s="217"/>
      <c r="K54" s="218"/>
      <c r="L54" s="92"/>
      <c r="M54" s="93"/>
      <c r="N54" s="93"/>
      <c r="O54" s="94"/>
      <c r="Q54" s="38" t="s">
        <v>127</v>
      </c>
      <c r="R54" s="34" t="s">
        <v>130</v>
      </c>
      <c r="S54" s="35">
        <v>0.018</v>
      </c>
    </row>
    <row r="55" spans="1:15" ht="9.75" customHeight="1">
      <c r="A55" s="88" t="s">
        <v>16</v>
      </c>
      <c r="B55" s="90"/>
      <c r="C55" s="90"/>
      <c r="D55" s="90"/>
      <c r="E55" s="90"/>
      <c r="F55" s="90"/>
      <c r="G55" s="91"/>
      <c r="H55" s="88" t="s">
        <v>34</v>
      </c>
      <c r="I55" s="90"/>
      <c r="J55" s="90"/>
      <c r="K55" s="90"/>
      <c r="L55" s="90"/>
      <c r="M55" s="91"/>
      <c r="N55" s="30" t="s">
        <v>17</v>
      </c>
      <c r="O55" s="31"/>
    </row>
    <row r="56" spans="1:17" ht="12.75">
      <c r="A56" s="111"/>
      <c r="B56" s="93"/>
      <c r="C56" s="93"/>
      <c r="D56" s="93"/>
      <c r="E56" s="93"/>
      <c r="F56" s="93"/>
      <c r="G56" s="94"/>
      <c r="H56" s="111"/>
      <c r="I56" s="93"/>
      <c r="J56" s="93"/>
      <c r="K56" s="93"/>
      <c r="L56" s="93"/>
      <c r="M56" s="94"/>
      <c r="N56" s="112"/>
      <c r="O56" s="113"/>
      <c r="Q56" t="s">
        <v>18</v>
      </c>
    </row>
    <row r="57" spans="1:17" ht="12.75">
      <c r="A57" s="59"/>
      <c r="B57" s="60"/>
      <c r="C57" s="60"/>
      <c r="D57" s="60"/>
      <c r="E57" s="60"/>
      <c r="F57" s="60"/>
      <c r="G57" s="60"/>
      <c r="H57" s="212" t="s">
        <v>18</v>
      </c>
      <c r="I57" s="212"/>
      <c r="J57" s="212"/>
      <c r="K57" s="212"/>
      <c r="L57" s="60"/>
      <c r="M57" s="60"/>
      <c r="N57" s="60"/>
      <c r="O57" s="61"/>
      <c r="Q57" t="s">
        <v>169</v>
      </c>
    </row>
    <row r="66" spans="7:8" ht="15">
      <c r="G66" s="57"/>
      <c r="H66" s="58"/>
    </row>
  </sheetData>
  <sheetProtection password="DF37" sheet="1" objects="1" scenarios="1"/>
  <mergeCells count="88">
    <mergeCell ref="B30:L30"/>
    <mergeCell ref="H57:K57"/>
    <mergeCell ref="M35:O35"/>
    <mergeCell ref="M36:O36"/>
    <mergeCell ref="M37:O37"/>
    <mergeCell ref="J54:K54"/>
    <mergeCell ref="J52:K52"/>
    <mergeCell ref="H45:I45"/>
    <mergeCell ref="M45:O45"/>
    <mergeCell ref="M46:O46"/>
    <mergeCell ref="M47:O47"/>
    <mergeCell ref="A2:G2"/>
    <mergeCell ref="B4:G4"/>
    <mergeCell ref="B5:G5"/>
    <mergeCell ref="B6:G6"/>
    <mergeCell ref="J35:L35"/>
    <mergeCell ref="J36:L36"/>
    <mergeCell ref="J37:L37"/>
    <mergeCell ref="C35:G35"/>
    <mergeCell ref="B17:L17"/>
    <mergeCell ref="B20:L20"/>
    <mergeCell ref="B21:L21"/>
    <mergeCell ref="C36:G36"/>
    <mergeCell ref="B23:L23"/>
    <mergeCell ref="B24:L24"/>
    <mergeCell ref="B25:L25"/>
    <mergeCell ref="B27:L27"/>
    <mergeCell ref="B26:L26"/>
    <mergeCell ref="B28:L28"/>
    <mergeCell ref="B29:L29"/>
    <mergeCell ref="H44:I44"/>
    <mergeCell ref="M44:O44"/>
    <mergeCell ref="J44:L44"/>
    <mergeCell ref="H34:O34"/>
    <mergeCell ref="B31:L31"/>
    <mergeCell ref="B32:L32"/>
    <mergeCell ref="B33:L33"/>
    <mergeCell ref="A35:B37"/>
    <mergeCell ref="C37:G37"/>
    <mergeCell ref="M48:O48"/>
    <mergeCell ref="A1:G1"/>
    <mergeCell ref="A3:G3"/>
    <mergeCell ref="K1:O7"/>
    <mergeCell ref="H7:J7"/>
    <mergeCell ref="H3:J3"/>
    <mergeCell ref="B7:G7"/>
    <mergeCell ref="H1:J1"/>
    <mergeCell ref="H2:J2"/>
    <mergeCell ref="H4:J6"/>
    <mergeCell ref="A8:M9"/>
    <mergeCell ref="B10:L10"/>
    <mergeCell ref="B18:L18"/>
    <mergeCell ref="B19:L19"/>
    <mergeCell ref="B11:L11"/>
    <mergeCell ref="B12:L12"/>
    <mergeCell ref="B14:L14"/>
    <mergeCell ref="B16:L16"/>
    <mergeCell ref="B15:L15"/>
    <mergeCell ref="J13:L13"/>
    <mergeCell ref="A42:G42"/>
    <mergeCell ref="J45:L45"/>
    <mergeCell ref="B43:G43"/>
    <mergeCell ref="A46:C48"/>
    <mergeCell ref="F46:I48"/>
    <mergeCell ref="A49:O50"/>
    <mergeCell ref="N56:O56"/>
    <mergeCell ref="H43:I43"/>
    <mergeCell ref="J51:K51"/>
    <mergeCell ref="L52:O52"/>
    <mergeCell ref="L51:O51"/>
    <mergeCell ref="A51:I51"/>
    <mergeCell ref="A56:G56"/>
    <mergeCell ref="A52:I52"/>
    <mergeCell ref="A53:I53"/>
    <mergeCell ref="A54:I54"/>
    <mergeCell ref="A55:G55"/>
    <mergeCell ref="H55:M55"/>
    <mergeCell ref="H56:M56"/>
    <mergeCell ref="J53:K53"/>
    <mergeCell ref="L53:O53"/>
    <mergeCell ref="L54:O54"/>
    <mergeCell ref="H35:I35"/>
    <mergeCell ref="H36:I36"/>
    <mergeCell ref="H37:I37"/>
    <mergeCell ref="A40:O41"/>
    <mergeCell ref="H42:I42"/>
    <mergeCell ref="B38:L38"/>
    <mergeCell ref="B39:L39"/>
  </mergeCells>
  <dataValidations count="13">
    <dataValidation type="whole" operator="lessThanOrEqual" allowBlank="1" showInputMessage="1" promptTitle="Bank Routing (A.B.A.) Number " prompt="This entry must be a 9-digit number.  Do not enter dashes or other punctuation." errorTitle="Bank Routing Number" error="This entry must be a 9-digit number.  No dashes, etc." sqref="J36:L36">
      <formula1>999999999</formula1>
    </dataValidation>
    <dataValidation type="whole" operator="lessThanOrEqual" allowBlank="1" showInputMessage="1" promptTitle="Bank Routing (A.B.A.) Number" prompt="This entry must be a 9-digit number.  Do not enter dashes or other punctuation." sqref="J37:L37">
      <formula1>999999999</formula1>
    </dataValidation>
    <dataValidation type="list" allowBlank="1" sqref="B43:G43">
      <formula1>$Q$1:$Q$53</formula1>
    </dataValidation>
    <dataValidation type="list" allowBlank="1" sqref="C36:F37">
      <formula1>$T$32:$T$34</formula1>
    </dataValidation>
    <dataValidation type="list" allowBlank="1" sqref="H36:I37">
      <formula1>$T$36:$T$37</formula1>
    </dataValidation>
    <dataValidation type="list" allowBlank="1" sqref="B57:G57 L57:O57">
      <formula1>$Q$56:$Q$57</formula1>
    </dataValidation>
    <dataValidation type="list" sqref="H57:K57">
      <formula1>$Q$56:$Q$57</formula1>
    </dataValidation>
    <dataValidation errorStyle="warning" type="decimal" allowBlank="1" showErrorMessage="1" errorTitle="Negative Value Entered" error="You must enter a POSITIVE value in this block." sqref="N11 N15 O18">
      <formula1>0</formula1>
      <formula2>99999999.99</formula2>
    </dataValidation>
    <dataValidation errorStyle="warning" type="decimal" allowBlank="1" showErrorMessage="1" errorTitle="Negative Value Entered" error="You must enter a POSITIVE value in this block!" sqref="O11">
      <formula1>0</formula1>
      <formula2>99999999.99</formula2>
    </dataValidation>
    <dataValidation errorStyle="warning" type="decimal" allowBlank="1" showErrorMessage="1" errorTitle="Negatvie Value Entered" error="You must enter a POSITIVE value in this block." sqref="O15">
      <formula1>0</formula1>
      <formula2>99999999.99</formula2>
    </dataValidation>
    <dataValidation errorStyle="warning" type="decimal" allowBlank="1" showErrorMessage="1" errorTitle="Negative Value entered" error="You must enter a POSITIVE value in this block." sqref="N18">
      <formula1>0</formula1>
      <formula2>99999999.99</formula2>
    </dataValidation>
    <dataValidation allowBlank="1" showInputMessage="1" prompt="Enter your Social Security Number in Line 27-A, below and to the left, for it to appear in this block." sqref="N9"/>
    <dataValidation allowBlank="1" showInputMessage="1" prompt="Enter your Social Security Number in Line 28-B, below and to the left, for it to appear in this block." sqref="O9"/>
  </dataValidations>
  <hyperlinks>
    <hyperlink ref="H7" r:id="rId1" display="www.captax.com"/>
  </hyperlinks>
  <printOptions horizontalCentered="1" verticalCentered="1"/>
  <pageMargins left="0" right="0" top="0" bottom="0" header="0" footer="0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 Tax Collection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V. Harbeson</dc:creator>
  <cp:keywords/>
  <dc:description/>
  <cp:lastModifiedBy>Joshua Vecchio</cp:lastModifiedBy>
  <cp:lastPrinted>2010-03-16T17:58:29Z</cp:lastPrinted>
  <dcterms:created xsi:type="dcterms:W3CDTF">1998-03-27T14:29:57Z</dcterms:created>
  <dcterms:modified xsi:type="dcterms:W3CDTF">2010-03-16T18:00:12Z</dcterms:modified>
  <cp:category/>
  <cp:version/>
  <cp:contentType/>
  <cp:contentStatus/>
</cp:coreProperties>
</file>